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მივლინება 2017-2018" sheetId="1" r:id="rId1"/>
    <sheet name="აპარატი" sheetId="4" r:id="rId2"/>
    <sheet name="რეგულირება" sheetId="5" r:id="rId3"/>
    <sheet name="საყვარელიძე" sheetId="6" r:id="rId4"/>
    <sheet name="სოც. სააგენტო" sheetId="7" r:id="rId5"/>
    <sheet name="ტრეფიკინგი" sheetId="8" r:id="rId6"/>
    <sheet name="საგანგებო სიტ." sheetId="9" r:id="rId7"/>
    <sheet name="პირადი" sheetId="10" r:id="rId8"/>
  </sheets>
  <definedNames>
    <definedName name="_xlnm._FilterDatabase" localSheetId="1" hidden="1">აპარატი!$B$2:$I$46</definedName>
    <definedName name="_xlnm._FilterDatabase" localSheetId="0" hidden="1">'მივლინება 2017-2018'!$B$2:$K$46</definedName>
    <definedName name="_xlnm._FilterDatabase" localSheetId="2" hidden="1">რეგულირება!$B$2:$I$46</definedName>
    <definedName name="_xlnm._FilterDatabase" localSheetId="6" hidden="1">'საგანგებო სიტ.'!$B$2:$I$46</definedName>
    <definedName name="_xlnm._FilterDatabase" localSheetId="3" hidden="1">საყვარელიძე!$B$2:$I$46</definedName>
    <definedName name="_xlnm._FilterDatabase" localSheetId="4" hidden="1">'სოც. სააგენტო'!$B$2:$I$46</definedName>
    <definedName name="_xlnm._FilterDatabase" localSheetId="5" hidden="1">ტრეფიკინგი!$B$2:$I$46</definedName>
    <definedName name="_xlnm.Print_Area" localSheetId="1">აპარატი!$B$1:$G$50</definedName>
    <definedName name="_xlnm.Print_Area" localSheetId="0">'მივლინება 2017-2018'!$B$1:$I$51</definedName>
    <definedName name="_xlnm.Print_Area" localSheetId="7">პირადი!$B$1:$D$6</definedName>
    <definedName name="_xlnm.Print_Area" localSheetId="2">რეგულირება!$B$1:$G$50</definedName>
    <definedName name="_xlnm.Print_Area" localSheetId="6">'საგანგებო სიტ.'!$B$1:$G$50</definedName>
    <definedName name="_xlnm.Print_Area" localSheetId="3">საყვარელიძე!$B$1:$G$50</definedName>
    <definedName name="_xlnm.Print_Area" localSheetId="4">'სოც. სააგენტო'!$B$1:$G$50</definedName>
    <definedName name="_xlnm.Print_Area" localSheetId="5">ტრეფიკინგი!$B$1:$G$50</definedName>
  </definedNames>
  <calcPr calcId="144525"/>
</workbook>
</file>

<file path=xl/calcChain.xml><?xml version="1.0" encoding="utf-8"?>
<calcChain xmlns="http://schemas.openxmlformats.org/spreadsheetml/2006/main">
  <c r="D6" i="10" l="1"/>
  <c r="C6" i="10"/>
  <c r="G50" i="1"/>
  <c r="G51" i="1"/>
  <c r="G49" i="1"/>
  <c r="G48" i="1"/>
  <c r="G46" i="1"/>
  <c r="G44" i="1"/>
  <c r="G42" i="1"/>
  <c r="G40" i="1"/>
  <c r="G39" i="1"/>
  <c r="G37" i="1"/>
  <c r="G35" i="1"/>
  <c r="G33" i="1"/>
  <c r="G31" i="1"/>
  <c r="G29" i="1"/>
  <c r="G27" i="1"/>
  <c r="G25" i="1"/>
  <c r="G23" i="1"/>
  <c r="G22" i="1"/>
  <c r="G20" i="1"/>
  <c r="G19" i="1"/>
  <c r="G17" i="1"/>
  <c r="G16" i="1"/>
  <c r="G14" i="1"/>
  <c r="G13" i="1"/>
  <c r="G12" i="1"/>
  <c r="G10" i="1"/>
  <c r="G8" i="1"/>
  <c r="G6" i="1"/>
  <c r="G4" i="1"/>
  <c r="D46" i="1"/>
  <c r="D44" i="1"/>
  <c r="D42" i="1"/>
  <c r="D40" i="1"/>
  <c r="D39" i="1"/>
  <c r="D37" i="1"/>
  <c r="D35" i="1"/>
  <c r="D33" i="1"/>
  <c r="D31" i="1"/>
  <c r="D29" i="1"/>
  <c r="D27" i="1"/>
  <c r="D25" i="1"/>
  <c r="D23" i="1"/>
  <c r="D22" i="1"/>
  <c r="D20" i="1"/>
  <c r="D19" i="1"/>
  <c r="D17" i="1"/>
  <c r="D16" i="1"/>
  <c r="D14" i="1"/>
  <c r="D13" i="1"/>
  <c r="D12" i="1"/>
  <c r="D10" i="1"/>
  <c r="D8" i="1"/>
  <c r="D6" i="1"/>
  <c r="D4" i="1"/>
  <c r="E48" i="1"/>
  <c r="E52" i="4" l="1"/>
  <c r="F52" i="4"/>
  <c r="G52" i="4"/>
  <c r="D52" i="4"/>
  <c r="E53" i="9"/>
  <c r="F53" i="9"/>
  <c r="G53" i="9"/>
  <c r="E52" i="9"/>
  <c r="F52" i="9"/>
  <c r="G52" i="9"/>
  <c r="D53" i="9"/>
  <c r="D52" i="9"/>
  <c r="E53" i="8"/>
  <c r="F53" i="8"/>
  <c r="G53" i="8"/>
  <c r="E52" i="8"/>
  <c r="F52" i="8"/>
  <c r="G52" i="8"/>
  <c r="D53" i="8"/>
  <c r="D52" i="8"/>
  <c r="E53" i="7"/>
  <c r="F53" i="7"/>
  <c r="G53" i="7"/>
  <c r="E52" i="7"/>
  <c r="F52" i="7"/>
  <c r="G52" i="7"/>
  <c r="D53" i="7"/>
  <c r="D52" i="7"/>
  <c r="E54" i="6"/>
  <c r="F54" i="6"/>
  <c r="G54" i="6"/>
  <c r="E53" i="6"/>
  <c r="F53" i="6"/>
  <c r="G53" i="6"/>
  <c r="E52" i="6"/>
  <c r="F52" i="6"/>
  <c r="G52" i="6"/>
  <c r="D54" i="6"/>
  <c r="D53" i="6"/>
  <c r="D52" i="6"/>
  <c r="E52" i="5"/>
  <c r="F52" i="5"/>
  <c r="G52" i="5"/>
  <c r="D52" i="5"/>
  <c r="G50" i="9"/>
  <c r="F50" i="9"/>
  <c r="E50" i="9"/>
  <c r="D50" i="9"/>
  <c r="G49" i="9"/>
  <c r="E49" i="9"/>
  <c r="G48" i="9"/>
  <c r="F48" i="9"/>
  <c r="E48" i="9"/>
  <c r="D48" i="9"/>
  <c r="F20" i="9"/>
  <c r="F49" i="9" s="1"/>
  <c r="E14" i="9"/>
  <c r="D14" i="9"/>
  <c r="D49" i="9" s="1"/>
  <c r="G50" i="8"/>
  <c r="F50" i="8"/>
  <c r="E50" i="8"/>
  <c r="D50" i="8"/>
  <c r="G49" i="8"/>
  <c r="G48" i="8"/>
  <c r="F48" i="8"/>
  <c r="E48" i="8"/>
  <c r="D48" i="8"/>
  <c r="F20" i="8"/>
  <c r="F49" i="8" s="1"/>
  <c r="E14" i="8"/>
  <c r="E49" i="8" s="1"/>
  <c r="D14" i="8"/>
  <c r="D49" i="8" s="1"/>
  <c r="G50" i="7"/>
  <c r="F50" i="7"/>
  <c r="E50" i="7"/>
  <c r="D50" i="7"/>
  <c r="G49" i="7"/>
  <c r="E49" i="7"/>
  <c r="G48" i="7"/>
  <c r="F48" i="7"/>
  <c r="E48" i="7"/>
  <c r="D48" i="7"/>
  <c r="F20" i="7"/>
  <c r="F49" i="7" s="1"/>
  <c r="E14" i="7"/>
  <c r="D14" i="7"/>
  <c r="D49" i="7" s="1"/>
  <c r="G50" i="6"/>
  <c r="F50" i="6"/>
  <c r="E50" i="6"/>
  <c r="D50" i="6"/>
  <c r="G49" i="6"/>
  <c r="G48" i="6"/>
  <c r="F48" i="6"/>
  <c r="E48" i="6"/>
  <c r="D48" i="6"/>
  <c r="F20" i="6"/>
  <c r="F49" i="6" s="1"/>
  <c r="E14" i="6"/>
  <c r="E49" i="6" s="1"/>
  <c r="D14" i="6"/>
  <c r="D49" i="6" s="1"/>
  <c r="G50" i="5"/>
  <c r="F50" i="5"/>
  <c r="E50" i="5"/>
  <c r="D50" i="5"/>
  <c r="G49" i="5"/>
  <c r="G48" i="5"/>
  <c r="F48" i="5"/>
  <c r="E48" i="5"/>
  <c r="D48" i="5"/>
  <c r="F20" i="5"/>
  <c r="F49" i="5" s="1"/>
  <c r="E14" i="5"/>
  <c r="E49" i="5" s="1"/>
  <c r="D14" i="5"/>
  <c r="D49" i="5" s="1"/>
  <c r="G50" i="4"/>
  <c r="F50" i="4"/>
  <c r="E50" i="4"/>
  <c r="D50" i="4"/>
  <c r="G49" i="4"/>
  <c r="G48" i="4"/>
  <c r="F48" i="4"/>
  <c r="E48" i="4"/>
  <c r="D48" i="4"/>
  <c r="F20" i="4"/>
  <c r="F49" i="4" s="1"/>
  <c r="E14" i="4"/>
  <c r="E49" i="4" s="1"/>
  <c r="D14" i="4"/>
  <c r="D49" i="4" s="1"/>
  <c r="F51" i="1"/>
  <c r="D51" i="1" s="1"/>
  <c r="H51" i="1"/>
  <c r="I51" i="1"/>
  <c r="F50" i="1"/>
  <c r="D50" i="1" s="1"/>
  <c r="H50" i="1"/>
  <c r="I50" i="1"/>
  <c r="F49" i="1"/>
  <c r="H49" i="1"/>
  <c r="H48" i="1" s="1"/>
  <c r="I49" i="1"/>
  <c r="E51" i="1"/>
  <c r="E50" i="1"/>
  <c r="E49" i="1"/>
  <c r="F14" i="1"/>
  <c r="E14" i="1"/>
  <c r="H20" i="1"/>
  <c r="I48" i="1" l="1"/>
  <c r="F48" i="1"/>
  <c r="D49" i="1"/>
  <c r="D48" i="1" s="1"/>
</calcChain>
</file>

<file path=xl/sharedStrings.xml><?xml version="1.0" encoding="utf-8"?>
<sst xmlns="http://schemas.openxmlformats.org/spreadsheetml/2006/main" count="853" uniqueCount="62">
  <si>
    <t>2017 წელი</t>
  </si>
  <si>
    <t>35 01 01</t>
  </si>
  <si>
    <t xml:space="preserve">35 01 02 01 </t>
  </si>
  <si>
    <t>35 01 02 02</t>
  </si>
  <si>
    <t>35 01 02 03</t>
  </si>
  <si>
    <t>35 01 03</t>
  </si>
  <si>
    <t>35 01 04</t>
  </si>
  <si>
    <t>35 01 05</t>
  </si>
  <si>
    <t>35 01 06</t>
  </si>
  <si>
    <t xml:space="preserve">35 02 02 </t>
  </si>
  <si>
    <t>35 03 01</t>
  </si>
  <si>
    <t>35 03 02 07 03</t>
  </si>
  <si>
    <t>35 03 02 08 03</t>
  </si>
  <si>
    <t>35 03 02 12 01</t>
  </si>
  <si>
    <t>35 03 02 12 02</t>
  </si>
  <si>
    <t>35 03 03 07 02</t>
  </si>
  <si>
    <t>35 04</t>
  </si>
  <si>
    <t>35 05 02</t>
  </si>
  <si>
    <t>35 05 03</t>
  </si>
  <si>
    <t>მივლინება ქვეყნის შიგნით</t>
  </si>
  <si>
    <t>მივლინება ქვეყნის გარეთ</t>
  </si>
  <si>
    <t>2018 წელი</t>
  </si>
  <si>
    <t>პროგრამული კოდი</t>
  </si>
  <si>
    <t>დასახელება</t>
  </si>
  <si>
    <t>შრომის, ჯანმრთელობისა და სოციალური დაცვის სფეროში პოლიტიკის შემუშავება და მართვა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</si>
  <si>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</si>
  <si>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</si>
  <si>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</si>
  <si>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</si>
  <si>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</si>
  <si>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</si>
  <si>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მოსახლეობის მიზნობრივი ჯგუფების სოციალური დახმარება</t>
  </si>
  <si>
    <t>მოსახლეობის საყოველთაო ჯანმრთელობის დაცვა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</si>
  <si>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</si>
  <si>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</si>
  <si>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</si>
  <si>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</si>
  <si>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სამედიცინო დაწესებულებათა რეაბილიტაცია და აღჭურვა 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</si>
  <si>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</si>
  <si>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</si>
  <si>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სასწრაფო სამედიცინო გადაუდებელი დახმარება და სამედიცინო ტრანსპორტირება</t>
  </si>
  <si>
    <t>საგანგებო სიტუაციების კოორდინაციისა და გადაუდებელი დახმარების მართვა</t>
  </si>
  <si>
    <t>განმახორციელებელი</t>
  </si>
  <si>
    <t>აპარატი</t>
  </si>
  <si>
    <t>რეგულირება</t>
  </si>
  <si>
    <t>NCDC</t>
  </si>
  <si>
    <t>სოციალური მომსახურების სააგენტო</t>
  </si>
  <si>
    <t>ტრეფიკინგი</t>
  </si>
  <si>
    <t xml:space="preserve">საგანგებო </t>
  </si>
  <si>
    <t>საკუთარი სახსრები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</si>
  <si>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</si>
  <si>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</si>
  <si>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მიზნობრივი გრანტი</t>
  </si>
  <si>
    <t>საბიუჯეტო სახსრები</t>
  </si>
  <si>
    <t>სულ საბიუჯეტო</t>
  </si>
  <si>
    <t>სულ საკუთარი სახსრები</t>
  </si>
  <si>
    <t>სულ მიზნობრივი გრანტი</t>
  </si>
  <si>
    <t>სულ საბიუჯეტო სახსრები</t>
  </si>
  <si>
    <t>მივლინება სულ</t>
  </si>
  <si>
    <t>სულ</t>
  </si>
  <si>
    <t>2019 წელი</t>
  </si>
  <si>
    <t>პირადი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</si>
</sst>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indent="3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3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4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9.5703125" style="9" customWidth="1"/>
    <col min="3" max="3" width="51.28515625" style="2" customWidth="1"/>
    <col min="4" max="4" width="20.5703125" style="2" customWidth="1"/>
    <col min="5" max="9" width="17.5703125" customWidth="1"/>
    <col min="11" max="11" width="26.140625" customWidth="1"/>
  </cols>
  <sheetData>
    <row r="1" spans="2:11" ht="33" customHeight="1" x14ac:dyDescent="0.25">
      <c r="B1" s="11"/>
      <c r="C1" s="12"/>
      <c r="D1" s="20" t="s">
        <v>0</v>
      </c>
      <c r="E1" s="20"/>
      <c r="F1" s="21"/>
      <c r="G1" s="24" t="s">
        <v>21</v>
      </c>
      <c r="H1" s="20"/>
      <c r="I1" s="21"/>
    </row>
    <row r="2" spans="2:11" ht="50.25" customHeight="1" x14ac:dyDescent="0.25">
      <c r="B2" s="5" t="s">
        <v>22</v>
      </c>
      <c r="C2" s="5" t="s">
        <v>23</v>
      </c>
      <c r="D2" s="5" t="s">
        <v>59</v>
      </c>
      <c r="E2" s="5" t="s">
        <v>19</v>
      </c>
      <c r="F2" s="5" t="s">
        <v>20</v>
      </c>
      <c r="G2" s="5" t="s">
        <v>59</v>
      </c>
      <c r="H2" s="5" t="s">
        <v>19</v>
      </c>
      <c r="I2" s="5" t="s">
        <v>20</v>
      </c>
      <c r="K2" s="16" t="s">
        <v>42</v>
      </c>
    </row>
    <row r="3" spans="2:11" ht="45" x14ac:dyDescent="0.25">
      <c r="B3" s="8" t="s">
        <v>1</v>
      </c>
      <c r="C3" s="7" t="s">
        <v>24</v>
      </c>
      <c r="D3" s="7"/>
      <c r="E3" s="6"/>
      <c r="F3" s="6"/>
      <c r="G3" s="6"/>
      <c r="H3" s="6"/>
      <c r="I3" s="6"/>
      <c r="K3" t="s">
        <v>43</v>
      </c>
    </row>
    <row r="4" spans="2:11" x14ac:dyDescent="0.25">
      <c r="B4" s="8"/>
      <c r="C4" s="13" t="s">
        <v>53</v>
      </c>
      <c r="D4" s="23">
        <f>E4+F4</f>
        <v>105620.09000000001</v>
      </c>
      <c r="E4" s="6">
        <v>25955.27</v>
      </c>
      <c r="F4" s="6">
        <v>79664.820000000007</v>
      </c>
      <c r="G4" s="6">
        <f>H4+I4</f>
        <v>117365.72</v>
      </c>
      <c r="H4" s="6">
        <v>28275.25</v>
      </c>
      <c r="I4" s="6">
        <v>89090.47</v>
      </c>
      <c r="K4" t="s">
        <v>43</v>
      </c>
    </row>
    <row r="5" spans="2:11" ht="30" x14ac:dyDescent="0.25">
      <c r="B5" s="8" t="s">
        <v>2</v>
      </c>
      <c r="C5" s="7" t="s">
        <v>25</v>
      </c>
      <c r="D5" s="7"/>
      <c r="E5" s="6"/>
      <c r="F5" s="6"/>
      <c r="G5" s="6"/>
      <c r="H5" s="6"/>
      <c r="I5" s="6"/>
      <c r="K5" t="s">
        <v>44</v>
      </c>
    </row>
    <row r="6" spans="2:11" x14ac:dyDescent="0.25">
      <c r="B6" s="8"/>
      <c r="C6" s="13" t="s">
        <v>53</v>
      </c>
      <c r="D6" s="13">
        <f>E6+F6</f>
        <v>180414.84</v>
      </c>
      <c r="E6" s="6">
        <v>173073</v>
      </c>
      <c r="F6" s="6">
        <v>7341.84</v>
      </c>
      <c r="G6" s="6">
        <f>H6+I6</f>
        <v>141427</v>
      </c>
      <c r="H6" s="6">
        <v>137737</v>
      </c>
      <c r="I6" s="6">
        <v>3690</v>
      </c>
      <c r="K6" t="s">
        <v>44</v>
      </c>
    </row>
    <row r="7" spans="2:11" ht="30" x14ac:dyDescent="0.25">
      <c r="B7" s="8" t="s">
        <v>3</v>
      </c>
      <c r="C7" s="7" t="s">
        <v>26</v>
      </c>
      <c r="D7" s="7"/>
      <c r="E7" s="6"/>
      <c r="F7" s="6"/>
      <c r="G7" s="6"/>
      <c r="H7" s="6"/>
      <c r="I7" s="6"/>
      <c r="K7" t="s">
        <v>44</v>
      </c>
    </row>
    <row r="8" spans="2:11" x14ac:dyDescent="0.25">
      <c r="B8" s="8"/>
      <c r="C8" s="13" t="s">
        <v>53</v>
      </c>
      <c r="D8" s="13">
        <f>E8+F8</f>
        <v>15971</v>
      </c>
      <c r="E8" s="6">
        <v>15971</v>
      </c>
      <c r="F8" s="6"/>
      <c r="G8" s="6">
        <f>H8+I8</f>
        <v>17548</v>
      </c>
      <c r="H8" s="6">
        <v>17548</v>
      </c>
      <c r="I8" s="6"/>
      <c r="K8" t="s">
        <v>44</v>
      </c>
    </row>
    <row r="9" spans="2:11" ht="30" x14ac:dyDescent="0.25">
      <c r="B9" s="8" t="s">
        <v>4</v>
      </c>
      <c r="C9" s="7" t="s">
        <v>27</v>
      </c>
      <c r="D9" s="7"/>
      <c r="E9" s="6"/>
      <c r="F9" s="6"/>
      <c r="G9" s="6"/>
      <c r="H9" s="6"/>
      <c r="I9" s="6"/>
      <c r="K9" t="s">
        <v>44</v>
      </c>
    </row>
    <row r="10" spans="2:11" x14ac:dyDescent="0.25">
      <c r="B10" s="8"/>
      <c r="C10" s="13" t="s">
        <v>53</v>
      </c>
      <c r="D10" s="13">
        <f>E10+F10</f>
        <v>8339</v>
      </c>
      <c r="E10" s="6">
        <v>8339</v>
      </c>
      <c r="F10" s="6"/>
      <c r="G10" s="6">
        <f>H10+I10</f>
        <v>9998.74</v>
      </c>
      <c r="H10" s="6">
        <v>3153</v>
      </c>
      <c r="I10" s="6">
        <v>6845.74</v>
      </c>
      <c r="K10" t="s">
        <v>44</v>
      </c>
    </row>
    <row r="11" spans="2:11" ht="45" x14ac:dyDescent="0.25">
      <c r="B11" s="8" t="s">
        <v>5</v>
      </c>
      <c r="C11" s="7" t="s">
        <v>28</v>
      </c>
      <c r="D11" s="7"/>
      <c r="E11" s="6"/>
      <c r="F11" s="6"/>
      <c r="G11" s="6"/>
      <c r="H11" s="6"/>
      <c r="I11" s="6"/>
      <c r="K11" t="s">
        <v>45</v>
      </c>
    </row>
    <row r="12" spans="2:11" x14ac:dyDescent="0.25">
      <c r="B12" s="8"/>
      <c r="C12" s="13" t="s">
        <v>53</v>
      </c>
      <c r="D12" s="13">
        <f t="shared" ref="D12:D14" si="0">E12+F12</f>
        <v>69244.66</v>
      </c>
      <c r="E12" s="6">
        <v>55527.54</v>
      </c>
      <c r="F12" s="6">
        <v>13717.12</v>
      </c>
      <c r="G12" s="6">
        <f t="shared" ref="G12:G14" si="1">H12+I12</f>
        <v>67607.69</v>
      </c>
      <c r="H12" s="6">
        <v>62325</v>
      </c>
      <c r="I12" s="6">
        <v>5282.69</v>
      </c>
      <c r="K12" t="s">
        <v>45</v>
      </c>
    </row>
    <row r="13" spans="2:11" x14ac:dyDescent="0.25">
      <c r="B13" s="8"/>
      <c r="C13" s="13" t="s">
        <v>49</v>
      </c>
      <c r="D13" s="13">
        <f t="shared" si="0"/>
        <v>0</v>
      </c>
      <c r="E13" s="6"/>
      <c r="F13" s="6"/>
      <c r="G13" s="6">
        <f t="shared" si="1"/>
        <v>4540</v>
      </c>
      <c r="H13" s="6">
        <v>4540</v>
      </c>
      <c r="I13" s="6"/>
      <c r="K13" t="s">
        <v>45</v>
      </c>
    </row>
    <row r="14" spans="2:11" x14ac:dyDescent="0.25">
      <c r="B14" s="8"/>
      <c r="C14" s="13" t="s">
        <v>52</v>
      </c>
      <c r="D14" s="13">
        <f t="shared" si="0"/>
        <v>892412.55</v>
      </c>
      <c r="E14" s="6">
        <f>688074.8-47303.72</f>
        <v>640771.08000000007</v>
      </c>
      <c r="F14" s="6">
        <f>265358.59-13717.12</f>
        <v>251641.47000000003</v>
      </c>
      <c r="G14" s="6">
        <f t="shared" si="1"/>
        <v>905835.13</v>
      </c>
      <c r="H14" s="6">
        <v>709257.65</v>
      </c>
      <c r="I14" s="6">
        <v>196577.48</v>
      </c>
      <c r="K14" t="s">
        <v>45</v>
      </c>
    </row>
    <row r="15" spans="2:11" ht="30" x14ac:dyDescent="0.25">
      <c r="B15" s="8" t="s">
        <v>6</v>
      </c>
      <c r="C15" s="7" t="s">
        <v>29</v>
      </c>
      <c r="D15" s="7"/>
      <c r="E15" s="6"/>
      <c r="F15" s="6"/>
      <c r="G15" s="6"/>
      <c r="H15" s="6"/>
      <c r="I15" s="6"/>
      <c r="K15" t="s">
        <v>46</v>
      </c>
    </row>
    <row r="16" spans="2:11" x14ac:dyDescent="0.25">
      <c r="B16" s="8"/>
      <c r="C16" s="13" t="s">
        <v>53</v>
      </c>
      <c r="D16" s="13">
        <f t="shared" ref="D16:D17" si="2">E16+F16</f>
        <v>689362.49</v>
      </c>
      <c r="E16" s="6">
        <v>650427.9</v>
      </c>
      <c r="F16" s="6">
        <v>38934.589999999997</v>
      </c>
      <c r="G16" s="6">
        <f t="shared" ref="G16:G17" si="3">H16+I16</f>
        <v>349791.55000000005</v>
      </c>
      <c r="H16" s="6">
        <v>292434.90000000002</v>
      </c>
      <c r="I16" s="6">
        <v>57356.65</v>
      </c>
      <c r="K16" t="s">
        <v>46</v>
      </c>
    </row>
    <row r="17" spans="2:11" x14ac:dyDescent="0.25">
      <c r="B17" s="8"/>
      <c r="C17" s="13" t="s">
        <v>49</v>
      </c>
      <c r="D17" s="13">
        <f t="shared" si="2"/>
        <v>0</v>
      </c>
      <c r="E17" s="6"/>
      <c r="F17" s="6"/>
      <c r="G17" s="6">
        <f t="shared" si="3"/>
        <v>8034</v>
      </c>
      <c r="H17" s="6">
        <v>8034</v>
      </c>
      <c r="I17" s="6"/>
      <c r="K17" t="s">
        <v>46</v>
      </c>
    </row>
    <row r="18" spans="2:11" ht="45" x14ac:dyDescent="0.25">
      <c r="B18" s="8" t="s">
        <v>7</v>
      </c>
      <c r="C18" s="7" t="s">
        <v>30</v>
      </c>
      <c r="D18" s="7"/>
      <c r="E18" s="6"/>
      <c r="F18" s="6"/>
      <c r="G18" s="6"/>
      <c r="H18" s="6"/>
      <c r="I18" s="6"/>
      <c r="K18" t="s">
        <v>47</v>
      </c>
    </row>
    <row r="19" spans="2:11" x14ac:dyDescent="0.25">
      <c r="B19" s="8"/>
      <c r="C19" s="18" t="s">
        <v>53</v>
      </c>
      <c r="D19" s="18">
        <f t="shared" ref="D19:D20" si="4">E19+F19</f>
        <v>9490</v>
      </c>
      <c r="E19" s="6">
        <v>9490</v>
      </c>
      <c r="F19" s="6"/>
      <c r="G19" s="6">
        <f t="shared" ref="G19:G20" si="5">H19+I19</f>
        <v>4992.78</v>
      </c>
      <c r="H19" s="6">
        <v>4516</v>
      </c>
      <c r="I19" s="6">
        <v>476.78</v>
      </c>
      <c r="K19" t="s">
        <v>47</v>
      </c>
    </row>
    <row r="20" spans="2:11" x14ac:dyDescent="0.25">
      <c r="B20" s="10"/>
      <c r="C20" s="13" t="s">
        <v>52</v>
      </c>
      <c r="D20" s="13">
        <f t="shared" si="4"/>
        <v>2548.87</v>
      </c>
      <c r="E20" s="6">
        <v>1825</v>
      </c>
      <c r="F20" s="6">
        <v>723.87</v>
      </c>
      <c r="G20" s="6">
        <f t="shared" si="5"/>
        <v>1916</v>
      </c>
      <c r="H20" s="6">
        <f>1290+581+45</f>
        <v>1916</v>
      </c>
      <c r="I20" s="6"/>
      <c r="K20" t="s">
        <v>47</v>
      </c>
    </row>
    <row r="21" spans="2:11" ht="30" x14ac:dyDescent="0.25">
      <c r="B21" s="8" t="s">
        <v>8</v>
      </c>
      <c r="C21" s="7" t="s">
        <v>41</v>
      </c>
      <c r="D21" s="7"/>
      <c r="E21" s="6"/>
      <c r="F21" s="6"/>
      <c r="G21" s="6"/>
      <c r="H21" s="6"/>
      <c r="I21" s="6"/>
      <c r="K21" t="s">
        <v>48</v>
      </c>
    </row>
    <row r="22" spans="2:11" x14ac:dyDescent="0.25">
      <c r="B22" s="8"/>
      <c r="C22" s="13" t="s">
        <v>53</v>
      </c>
      <c r="D22" s="13">
        <f t="shared" ref="D22:D23" si="6">E22+F22</f>
        <v>24629.29</v>
      </c>
      <c r="E22" s="6">
        <v>24434.61</v>
      </c>
      <c r="F22" s="6">
        <v>194.68</v>
      </c>
      <c r="G22" s="6">
        <f t="shared" ref="G22:G23" si="7">H22+I22</f>
        <v>60</v>
      </c>
      <c r="H22" s="6">
        <v>60</v>
      </c>
      <c r="I22" s="6"/>
      <c r="K22" t="s">
        <v>48</v>
      </c>
    </row>
    <row r="23" spans="2:11" x14ac:dyDescent="0.25">
      <c r="B23" s="8"/>
      <c r="C23" s="13" t="s">
        <v>49</v>
      </c>
      <c r="D23" s="13">
        <f t="shared" si="6"/>
        <v>0</v>
      </c>
      <c r="E23" s="6"/>
      <c r="F23" s="6"/>
      <c r="G23" s="6">
        <f t="shared" si="7"/>
        <v>46171.46</v>
      </c>
      <c r="H23" s="6">
        <v>34910.019999999997</v>
      </c>
      <c r="I23" s="6">
        <v>11261.44</v>
      </c>
      <c r="K23" t="s">
        <v>48</v>
      </c>
    </row>
    <row r="24" spans="2:11" ht="30" x14ac:dyDescent="0.25">
      <c r="B24" s="8" t="s">
        <v>9</v>
      </c>
      <c r="C24" s="7" t="s">
        <v>31</v>
      </c>
      <c r="D24" s="7"/>
      <c r="E24" s="6"/>
      <c r="F24" s="6"/>
      <c r="G24" s="6"/>
      <c r="H24" s="6"/>
      <c r="I24" s="6"/>
      <c r="K24" t="s">
        <v>46</v>
      </c>
    </row>
    <row r="25" spans="2:11" x14ac:dyDescent="0.25">
      <c r="B25" s="8"/>
      <c r="C25" s="13" t="s">
        <v>53</v>
      </c>
      <c r="D25" s="13">
        <f>E25+F25</f>
        <v>1633</v>
      </c>
      <c r="E25" s="6">
        <v>1633</v>
      </c>
      <c r="F25" s="6"/>
      <c r="G25" s="6">
        <f>H25+I25</f>
        <v>3797</v>
      </c>
      <c r="H25" s="6">
        <v>3797</v>
      </c>
      <c r="I25" s="6"/>
      <c r="K25" t="s">
        <v>46</v>
      </c>
    </row>
    <row r="26" spans="2:11" ht="45" x14ac:dyDescent="0.25">
      <c r="B26" s="8" t="s">
        <v>50</v>
      </c>
      <c r="C26" s="7" t="s">
        <v>51</v>
      </c>
      <c r="D26" s="7"/>
      <c r="E26" s="6"/>
      <c r="F26" s="6"/>
      <c r="G26" s="6"/>
      <c r="H26" s="6"/>
      <c r="I26" s="6"/>
      <c r="K26" t="s">
        <v>47</v>
      </c>
    </row>
    <row r="27" spans="2:11" x14ac:dyDescent="0.25">
      <c r="B27" s="8"/>
      <c r="C27" s="13" t="s">
        <v>53</v>
      </c>
      <c r="D27" s="13">
        <f>E27+F27</f>
        <v>0</v>
      </c>
      <c r="E27" s="6"/>
      <c r="F27" s="6"/>
      <c r="G27" s="6">
        <f>H27+I27</f>
        <v>6699</v>
      </c>
      <c r="H27" s="6">
        <v>6699</v>
      </c>
      <c r="I27" s="6"/>
      <c r="K27" t="s">
        <v>47</v>
      </c>
    </row>
    <row r="28" spans="2:11" ht="30" x14ac:dyDescent="0.25">
      <c r="B28" s="8" t="s">
        <v>10</v>
      </c>
      <c r="C28" s="7" t="s">
        <v>32</v>
      </c>
      <c r="D28" s="7"/>
      <c r="E28" s="6"/>
      <c r="F28" s="6"/>
      <c r="G28" s="6"/>
      <c r="H28" s="6"/>
      <c r="I28" s="6"/>
      <c r="K28" t="s">
        <v>46</v>
      </c>
    </row>
    <row r="29" spans="2:11" x14ac:dyDescent="0.25">
      <c r="B29" s="8"/>
      <c r="C29" s="13" t="s">
        <v>53</v>
      </c>
      <c r="D29" s="13">
        <f>E29+F29</f>
        <v>58226.080000000002</v>
      </c>
      <c r="E29" s="6">
        <v>56973</v>
      </c>
      <c r="F29" s="6">
        <v>1253.08</v>
      </c>
      <c r="G29" s="6">
        <f>H29+I29</f>
        <v>261526</v>
      </c>
      <c r="H29" s="6">
        <v>261097</v>
      </c>
      <c r="I29" s="6">
        <v>429</v>
      </c>
      <c r="K29" t="s">
        <v>46</v>
      </c>
    </row>
    <row r="30" spans="2:11" ht="60" x14ac:dyDescent="0.25">
      <c r="B30" s="8" t="s">
        <v>11</v>
      </c>
      <c r="C30" s="7" t="s">
        <v>33</v>
      </c>
      <c r="D30" s="7"/>
      <c r="E30" s="6"/>
      <c r="F30" s="6"/>
      <c r="G30" s="6"/>
      <c r="H30" s="6"/>
      <c r="I30" s="6"/>
      <c r="K30" t="s">
        <v>45</v>
      </c>
    </row>
    <row r="31" spans="2:11" x14ac:dyDescent="0.25">
      <c r="B31" s="10"/>
      <c r="C31" s="13" t="s">
        <v>52</v>
      </c>
      <c r="D31" s="13">
        <f>E31+F31</f>
        <v>37937.4</v>
      </c>
      <c r="E31" s="6">
        <v>2078.2199999999998</v>
      </c>
      <c r="F31" s="6">
        <v>35859.18</v>
      </c>
      <c r="G31" s="6">
        <f>H31+I31</f>
        <v>50043</v>
      </c>
      <c r="H31" s="6">
        <v>12181</v>
      </c>
      <c r="I31" s="6">
        <v>37862</v>
      </c>
      <c r="K31" t="s">
        <v>45</v>
      </c>
    </row>
    <row r="32" spans="2:11" ht="105" x14ac:dyDescent="0.25">
      <c r="B32" s="8" t="s">
        <v>12</v>
      </c>
      <c r="C32" s="7" t="s">
        <v>34</v>
      </c>
      <c r="D32" s="7"/>
      <c r="E32" s="6"/>
      <c r="F32" s="6"/>
      <c r="G32" s="6"/>
      <c r="H32" s="6"/>
      <c r="I32" s="6"/>
      <c r="K32" t="s">
        <v>45</v>
      </c>
    </row>
    <row r="33" spans="2:11" x14ac:dyDescent="0.25">
      <c r="B33" s="10"/>
      <c r="C33" s="13" t="s">
        <v>52</v>
      </c>
      <c r="D33" s="13">
        <f>E33+F33</f>
        <v>64154.3</v>
      </c>
      <c r="E33" s="6">
        <v>1329</v>
      </c>
      <c r="F33" s="6">
        <v>62825.3</v>
      </c>
      <c r="G33" s="6">
        <f>H33+I33</f>
        <v>25622</v>
      </c>
      <c r="H33" s="6">
        <v>275</v>
      </c>
      <c r="I33" s="6">
        <v>25347</v>
      </c>
      <c r="K33" t="s">
        <v>45</v>
      </c>
    </row>
    <row r="34" spans="2:11" x14ac:dyDescent="0.25">
      <c r="B34" s="8" t="s">
        <v>13</v>
      </c>
      <c r="C34" s="7" t="s">
        <v>35</v>
      </c>
      <c r="D34" s="7"/>
      <c r="E34" s="6"/>
      <c r="F34" s="6"/>
      <c r="G34" s="6"/>
      <c r="H34" s="6"/>
      <c r="I34" s="6"/>
      <c r="K34" t="s">
        <v>46</v>
      </c>
    </row>
    <row r="35" spans="2:11" x14ac:dyDescent="0.25">
      <c r="B35" s="8"/>
      <c r="C35" s="13" t="s">
        <v>53</v>
      </c>
      <c r="D35" s="13">
        <f>E35+F35</f>
        <v>3795</v>
      </c>
      <c r="E35" s="6">
        <v>3795</v>
      </c>
      <c r="F35" s="6"/>
      <c r="G35" s="6">
        <f>H35+I35</f>
        <v>5518</v>
      </c>
      <c r="H35" s="6">
        <v>5518</v>
      </c>
      <c r="I35" s="6"/>
      <c r="K35" t="s">
        <v>46</v>
      </c>
    </row>
    <row r="36" spans="2:11" ht="60" x14ac:dyDescent="0.25">
      <c r="B36" s="8" t="s">
        <v>14</v>
      </c>
      <c r="C36" s="7" t="s">
        <v>36</v>
      </c>
      <c r="D36" s="7"/>
      <c r="E36" s="6"/>
      <c r="F36" s="6"/>
      <c r="G36" s="6"/>
      <c r="H36" s="6"/>
      <c r="I36" s="6"/>
      <c r="K36" t="s">
        <v>45</v>
      </c>
    </row>
    <row r="37" spans="2:11" x14ac:dyDescent="0.25">
      <c r="B37" s="8"/>
      <c r="C37" s="13" t="s">
        <v>53</v>
      </c>
      <c r="D37" s="13">
        <f>E37+F37</f>
        <v>7336.2</v>
      </c>
      <c r="E37" s="6">
        <v>7336.2</v>
      </c>
      <c r="F37" s="6"/>
      <c r="G37" s="6">
        <f>H37+I37</f>
        <v>12560</v>
      </c>
      <c r="H37" s="6">
        <v>12560</v>
      </c>
      <c r="I37" s="6"/>
      <c r="K37" t="s">
        <v>45</v>
      </c>
    </row>
    <row r="38" spans="2:11" ht="45" x14ac:dyDescent="0.25">
      <c r="B38" s="8" t="s">
        <v>15</v>
      </c>
      <c r="C38" s="7" t="s">
        <v>40</v>
      </c>
      <c r="D38" s="7"/>
      <c r="E38" s="6"/>
      <c r="F38" s="6"/>
      <c r="G38" s="6"/>
      <c r="H38" s="6"/>
      <c r="I38" s="6"/>
      <c r="K38" t="s">
        <v>48</v>
      </c>
    </row>
    <row r="39" spans="2:11" x14ac:dyDescent="0.25">
      <c r="B39" s="8"/>
      <c r="C39" s="13" t="s">
        <v>53</v>
      </c>
      <c r="D39" s="13">
        <f t="shared" ref="D39:D40" si="8">E39+F39</f>
        <v>17286</v>
      </c>
      <c r="E39" s="6">
        <v>17286</v>
      </c>
      <c r="F39" s="6"/>
      <c r="G39" s="6">
        <f t="shared" ref="G39:G40" si="9">H39+I39</f>
        <v>11828</v>
      </c>
      <c r="H39" s="6">
        <v>11657</v>
      </c>
      <c r="I39" s="6">
        <v>171</v>
      </c>
      <c r="K39" t="s">
        <v>48</v>
      </c>
    </row>
    <row r="40" spans="2:11" x14ac:dyDescent="0.25">
      <c r="B40" s="8"/>
      <c r="C40" s="13" t="s">
        <v>49</v>
      </c>
      <c r="D40" s="13">
        <f t="shared" si="8"/>
        <v>0</v>
      </c>
      <c r="E40" s="6"/>
      <c r="F40" s="6"/>
      <c r="G40" s="6">
        <f t="shared" si="9"/>
        <v>10945</v>
      </c>
      <c r="H40" s="6"/>
      <c r="I40" s="6">
        <v>10945</v>
      </c>
      <c r="K40" t="s">
        <v>48</v>
      </c>
    </row>
    <row r="41" spans="2:11" ht="30" x14ac:dyDescent="0.25">
      <c r="B41" s="8" t="s">
        <v>16</v>
      </c>
      <c r="C41" s="7" t="s">
        <v>37</v>
      </c>
      <c r="D41" s="7"/>
      <c r="E41" s="6"/>
      <c r="F41" s="6"/>
      <c r="G41" s="6"/>
      <c r="H41" s="6"/>
      <c r="I41" s="6"/>
      <c r="K41" t="s">
        <v>43</v>
      </c>
    </row>
    <row r="42" spans="2:11" x14ac:dyDescent="0.25">
      <c r="B42" s="8"/>
      <c r="C42" s="13" t="s">
        <v>53</v>
      </c>
      <c r="D42" s="13">
        <f>E42+F42</f>
        <v>390</v>
      </c>
      <c r="E42" s="6">
        <v>390</v>
      </c>
      <c r="F42" s="6"/>
      <c r="G42" s="6">
        <f>H42+I42</f>
        <v>120</v>
      </c>
      <c r="H42" s="6">
        <v>120</v>
      </c>
      <c r="I42" s="6"/>
      <c r="K42" t="s">
        <v>43</v>
      </c>
    </row>
    <row r="43" spans="2:11" ht="30" x14ac:dyDescent="0.25">
      <c r="B43" s="8" t="s">
        <v>17</v>
      </c>
      <c r="C43" s="7" t="s">
        <v>38</v>
      </c>
      <c r="D43" s="7"/>
      <c r="E43" s="6"/>
      <c r="F43" s="6"/>
      <c r="G43" s="6"/>
      <c r="H43" s="6"/>
      <c r="I43" s="6"/>
      <c r="K43" t="s">
        <v>46</v>
      </c>
    </row>
    <row r="44" spans="2:11" x14ac:dyDescent="0.25">
      <c r="B44" s="8"/>
      <c r="C44" s="13" t="s">
        <v>53</v>
      </c>
      <c r="D44" s="13">
        <f>E44+F44</f>
        <v>1968</v>
      </c>
      <c r="E44" s="6">
        <v>1968</v>
      </c>
      <c r="F44" s="6"/>
      <c r="G44" s="6">
        <f>H44+I44</f>
        <v>1898</v>
      </c>
      <c r="H44" s="6">
        <v>1898</v>
      </c>
      <c r="I44" s="6"/>
      <c r="K44" t="s">
        <v>46</v>
      </c>
    </row>
    <row r="45" spans="2:11" x14ac:dyDescent="0.25">
      <c r="B45" s="8" t="s">
        <v>18</v>
      </c>
      <c r="C45" s="7" t="s">
        <v>39</v>
      </c>
      <c r="D45" s="7"/>
      <c r="E45" s="6"/>
      <c r="F45" s="6"/>
      <c r="G45" s="6"/>
      <c r="H45" s="6"/>
      <c r="I45" s="6"/>
      <c r="K45" t="s">
        <v>43</v>
      </c>
    </row>
    <row r="46" spans="2:11" x14ac:dyDescent="0.25">
      <c r="B46" s="8"/>
      <c r="C46" s="13" t="s">
        <v>53</v>
      </c>
      <c r="D46" s="13">
        <f>E46+F46</f>
        <v>20311</v>
      </c>
      <c r="E46" s="6">
        <v>20311</v>
      </c>
      <c r="F46" s="6"/>
      <c r="G46" s="6">
        <f>H46+I46</f>
        <v>29418</v>
      </c>
      <c r="H46" s="6">
        <v>29418</v>
      </c>
      <c r="I46" s="6"/>
      <c r="K46" t="s">
        <v>43</v>
      </c>
    </row>
    <row r="47" spans="2:11" x14ac:dyDescent="0.25">
      <c r="E47" s="1"/>
      <c r="F47" s="1"/>
      <c r="G47" s="1"/>
      <c r="H47" s="14"/>
      <c r="I47" s="14"/>
      <c r="J47" s="15"/>
    </row>
    <row r="48" spans="2:11" ht="22.5" customHeight="1" x14ac:dyDescent="0.25">
      <c r="B48" s="22" t="s">
        <v>58</v>
      </c>
      <c r="D48" s="19">
        <f>D49+D50+D51</f>
        <v>2211069.77</v>
      </c>
      <c r="E48" s="19">
        <f>E49+E50+E51</f>
        <v>1718913.82</v>
      </c>
      <c r="F48" s="19">
        <f t="shared" ref="F48:I48" si="10">F49+F50+F51</f>
        <v>492155.94999999995</v>
      </c>
      <c r="G48" s="19">
        <f>G49+G50+G51</f>
        <v>2095262.0699999998</v>
      </c>
      <c r="H48" s="19">
        <f t="shared" si="10"/>
        <v>1649926.82</v>
      </c>
      <c r="I48" s="19">
        <f t="shared" si="10"/>
        <v>445335.25000000006</v>
      </c>
      <c r="J48" s="15"/>
    </row>
    <row r="49" spans="2:10" ht="30" x14ac:dyDescent="0.25">
      <c r="B49" s="17" t="s">
        <v>53</v>
      </c>
      <c r="C49" s="3"/>
      <c r="D49" s="19">
        <f>E49+F49</f>
        <v>1214016.6499999999</v>
      </c>
      <c r="E49" s="19">
        <f>E4+E6+E8+E10+E12+E16+E19+E22+E25+E27+E29+E35+E37+E39+E42+E44+E46</f>
        <v>1072910.52</v>
      </c>
      <c r="F49" s="19">
        <f t="shared" ref="F49:I49" si="11">F4+F6+F8+F10+F12+F16+F19+F22+F25+F27+F29+F35+F37+F39+F42+F44+F46</f>
        <v>141106.12999999998</v>
      </c>
      <c r="G49" s="19">
        <f>H49+I49</f>
        <v>1042155.48</v>
      </c>
      <c r="H49" s="19">
        <f t="shared" si="11"/>
        <v>878813.15</v>
      </c>
      <c r="I49" s="19">
        <f t="shared" si="11"/>
        <v>163342.33000000002</v>
      </c>
      <c r="J49" s="15"/>
    </row>
    <row r="50" spans="2:10" ht="30" x14ac:dyDescent="0.25">
      <c r="B50" s="17" t="s">
        <v>52</v>
      </c>
      <c r="C50" s="3"/>
      <c r="D50" s="19">
        <f t="shared" ref="D50:D51" si="12">E50+F50</f>
        <v>997053.12000000011</v>
      </c>
      <c r="E50" s="19">
        <f>E14+E20+E31+E33</f>
        <v>646003.30000000005</v>
      </c>
      <c r="F50" s="19">
        <f t="shared" ref="F50:I50" si="13">F14+F20+F31+F33</f>
        <v>351049.82</v>
      </c>
      <c r="G50" s="19">
        <f t="shared" ref="G50:G51" si="14">H50+I50</f>
        <v>983416.13</v>
      </c>
      <c r="H50" s="19">
        <f t="shared" si="13"/>
        <v>723629.65</v>
      </c>
      <c r="I50" s="19">
        <f t="shared" si="13"/>
        <v>259786.48</v>
      </c>
      <c r="J50" s="15"/>
    </row>
    <row r="51" spans="2:10" ht="30" x14ac:dyDescent="0.25">
      <c r="B51" s="17" t="s">
        <v>49</v>
      </c>
      <c r="C51" s="3"/>
      <c r="D51" s="19">
        <f t="shared" si="12"/>
        <v>0</v>
      </c>
      <c r="E51" s="19">
        <f>E13+E17+E23+E40</f>
        <v>0</v>
      </c>
      <c r="F51" s="19">
        <f t="shared" ref="F51:I51" si="15">F13+F17+F23+F40</f>
        <v>0</v>
      </c>
      <c r="G51" s="19">
        <f t="shared" si="14"/>
        <v>69690.459999999992</v>
      </c>
      <c r="H51" s="19">
        <f t="shared" si="15"/>
        <v>47484.02</v>
      </c>
      <c r="I51" s="19">
        <f t="shared" si="15"/>
        <v>22206.440000000002</v>
      </c>
      <c r="J51" s="15"/>
    </row>
    <row r="52" spans="2:10" x14ac:dyDescent="0.25">
      <c r="E52" s="1"/>
      <c r="F52" s="1"/>
      <c r="G52" s="1"/>
      <c r="H52" s="15"/>
      <c r="I52" s="15"/>
    </row>
    <row r="53" spans="2:10" x14ac:dyDescent="0.25">
      <c r="E53" s="1"/>
      <c r="F53" s="1"/>
      <c r="G53" s="1"/>
    </row>
    <row r="54" spans="2:10" x14ac:dyDescent="0.25">
      <c r="E54" s="1"/>
      <c r="F54" s="1"/>
      <c r="G54" s="1"/>
    </row>
    <row r="55" spans="2:10" x14ac:dyDescent="0.25">
      <c r="E55" s="1"/>
      <c r="F55" s="1"/>
      <c r="G55" s="1"/>
    </row>
    <row r="56" spans="2:10" x14ac:dyDescent="0.25">
      <c r="E56" s="1"/>
      <c r="F56" s="1"/>
      <c r="G56" s="1"/>
    </row>
    <row r="57" spans="2:10" x14ac:dyDescent="0.25">
      <c r="E57" s="1"/>
      <c r="F57" s="1"/>
      <c r="G57" s="1"/>
    </row>
    <row r="58" spans="2:10" x14ac:dyDescent="0.25">
      <c r="E58" s="1"/>
      <c r="F58" s="1"/>
      <c r="G58" s="1"/>
    </row>
    <row r="59" spans="2:10" x14ac:dyDescent="0.25">
      <c r="E59" s="1"/>
      <c r="F59" s="1"/>
      <c r="G59" s="1"/>
    </row>
    <row r="60" spans="2:10" x14ac:dyDescent="0.25">
      <c r="E60" s="1"/>
      <c r="F60" s="1"/>
      <c r="G60" s="1"/>
    </row>
    <row r="61" spans="2:10" x14ac:dyDescent="0.25">
      <c r="E61" s="1"/>
      <c r="F61" s="1"/>
      <c r="G61" s="1"/>
    </row>
    <row r="62" spans="2:10" x14ac:dyDescent="0.25">
      <c r="E62" s="1"/>
      <c r="F62" s="1"/>
      <c r="G62" s="1"/>
    </row>
    <row r="63" spans="2:10" x14ac:dyDescent="0.25">
      <c r="E63" s="1"/>
      <c r="F63" s="1"/>
      <c r="G63" s="1"/>
    </row>
    <row r="64" spans="2:10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</sheetData>
  <autoFilter ref="B2:K46"/>
  <mergeCells count="2">
    <mergeCell ref="D1:F1"/>
    <mergeCell ref="G1:I1"/>
  </mergeCells>
  <pageMargins left="0" right="0" top="0" bottom="0" header="0" footer="0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9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1"/>
      <c r="C1" s="12"/>
      <c r="D1" s="20" t="s">
        <v>0</v>
      </c>
      <c r="E1" s="21"/>
      <c r="F1" s="20" t="s">
        <v>21</v>
      </c>
      <c r="G1" s="21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6" t="s">
        <v>42</v>
      </c>
    </row>
    <row r="3" spans="2:9" ht="45" x14ac:dyDescent="0.25">
      <c r="B3" s="8" t="s">
        <v>1</v>
      </c>
      <c r="C3" s="7" t="s">
        <v>24</v>
      </c>
      <c r="D3" s="6"/>
      <c r="E3" s="6"/>
      <c r="F3" s="6"/>
      <c r="G3" s="6"/>
      <c r="I3" t="s">
        <v>43</v>
      </c>
    </row>
    <row r="4" spans="2:9" x14ac:dyDescent="0.25">
      <c r="B4" s="8"/>
      <c r="C4" s="13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8" t="s">
        <v>2</v>
      </c>
      <c r="C5" s="7" t="s">
        <v>25</v>
      </c>
      <c r="D5" s="6"/>
      <c r="E5" s="6"/>
      <c r="F5" s="6"/>
      <c r="G5" s="6"/>
      <c r="I5" t="s">
        <v>44</v>
      </c>
    </row>
    <row r="6" spans="2:9" hidden="1" x14ac:dyDescent="0.25">
      <c r="B6" s="8"/>
      <c r="C6" s="13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8" t="s">
        <v>3</v>
      </c>
      <c r="C7" s="7" t="s">
        <v>26</v>
      </c>
      <c r="D7" s="6"/>
      <c r="E7" s="6"/>
      <c r="F7" s="6"/>
      <c r="G7" s="6"/>
      <c r="I7" t="s">
        <v>44</v>
      </c>
    </row>
    <row r="8" spans="2:9" hidden="1" x14ac:dyDescent="0.25">
      <c r="B8" s="8"/>
      <c r="C8" s="13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8" t="s">
        <v>4</v>
      </c>
      <c r="C9" s="7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8"/>
      <c r="C10" s="13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8" t="s">
        <v>5</v>
      </c>
      <c r="C11" s="7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8"/>
      <c r="C12" s="13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8"/>
      <c r="C13" s="13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8"/>
      <c r="C14" s="13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8" t="s">
        <v>6</v>
      </c>
      <c r="C15" s="7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8"/>
      <c r="C16" s="13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8"/>
      <c r="C17" s="13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8" t="s">
        <v>7</v>
      </c>
      <c r="C18" s="7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8"/>
      <c r="C19" s="18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0"/>
      <c r="C20" s="13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8" t="s">
        <v>8</v>
      </c>
      <c r="C21" s="7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8"/>
      <c r="C22" s="13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8"/>
      <c r="C23" s="13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8" t="s">
        <v>9</v>
      </c>
      <c r="C24" s="7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8"/>
      <c r="C25" s="13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8" t="s">
        <v>50</v>
      </c>
      <c r="C26" s="7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8"/>
      <c r="C27" s="13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8" t="s">
        <v>10</v>
      </c>
      <c r="C28" s="7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8"/>
      <c r="C29" s="13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8" t="s">
        <v>11</v>
      </c>
      <c r="C30" s="7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0"/>
      <c r="C31" s="13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8" t="s">
        <v>12</v>
      </c>
      <c r="C32" s="7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0"/>
      <c r="C33" s="13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8" t="s">
        <v>13</v>
      </c>
      <c r="C34" s="7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8"/>
      <c r="C35" s="13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8" t="s">
        <v>14</v>
      </c>
      <c r="C36" s="7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8"/>
      <c r="C37" s="13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8" t="s">
        <v>15</v>
      </c>
      <c r="C38" s="7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8"/>
      <c r="C39" s="13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8"/>
      <c r="C40" s="13" t="s">
        <v>49</v>
      </c>
      <c r="D40" s="6"/>
      <c r="E40" s="6"/>
      <c r="F40" s="6"/>
      <c r="G40" s="6">
        <v>10945</v>
      </c>
      <c r="I40" t="s">
        <v>48</v>
      </c>
    </row>
    <row r="41" spans="2:9" ht="30" x14ac:dyDescent="0.25">
      <c r="B41" s="8" t="s">
        <v>16</v>
      </c>
      <c r="C41" s="7" t="s">
        <v>37</v>
      </c>
      <c r="D41" s="6"/>
      <c r="E41" s="6"/>
      <c r="F41" s="6"/>
      <c r="G41" s="6"/>
      <c r="I41" t="s">
        <v>43</v>
      </c>
    </row>
    <row r="42" spans="2:9" x14ac:dyDescent="0.25">
      <c r="B42" s="8"/>
      <c r="C42" s="13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8" t="s">
        <v>17</v>
      </c>
      <c r="C43" s="7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8"/>
      <c r="C44" s="13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x14ac:dyDescent="0.25">
      <c r="B45" s="8" t="s">
        <v>18</v>
      </c>
      <c r="C45" s="7" t="s">
        <v>39</v>
      </c>
      <c r="D45" s="6"/>
      <c r="E45" s="6"/>
      <c r="F45" s="6"/>
      <c r="G45" s="6"/>
      <c r="I45" t="s">
        <v>43</v>
      </c>
    </row>
    <row r="46" spans="2:9" x14ac:dyDescent="0.25">
      <c r="B46" s="8"/>
      <c r="C46" s="13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4"/>
      <c r="G47" s="14"/>
      <c r="H47" s="15"/>
    </row>
    <row r="48" spans="2:9" ht="30" hidden="1" x14ac:dyDescent="0.25">
      <c r="B48" s="17" t="s">
        <v>53</v>
      </c>
      <c r="C48" s="3"/>
      <c r="D48" s="19">
        <f>D4+D6+D8+D10+D12+D16+D19+D22+D25+D27+D29+D35+D37+D39+D42+D44+D46</f>
        <v>1072910.52</v>
      </c>
      <c r="E48" s="19">
        <f t="shared" ref="E48:G48" si="0">E4+E6+E8+E10+E12+E16+E19+E22+E25+E27+E29+E35+E37+E39+E42+E44+E46</f>
        <v>141106.12999999998</v>
      </c>
      <c r="F48" s="19">
        <f t="shared" si="0"/>
        <v>878813.15</v>
      </c>
      <c r="G48" s="19">
        <f t="shared" si="0"/>
        <v>163342.33000000002</v>
      </c>
      <c r="H48" s="15"/>
    </row>
    <row r="49" spans="2:8" ht="30" hidden="1" x14ac:dyDescent="0.25">
      <c r="B49" s="17" t="s">
        <v>52</v>
      </c>
      <c r="C49" s="3"/>
      <c r="D49" s="19">
        <f>D14+D20+D31+D33</f>
        <v>646003.30000000005</v>
      </c>
      <c r="E49" s="19">
        <f t="shared" ref="E49:G49" si="1">E14+E20+E31+E33</f>
        <v>351049.82</v>
      </c>
      <c r="F49" s="19">
        <f t="shared" si="1"/>
        <v>723629.65</v>
      </c>
      <c r="G49" s="19">
        <f t="shared" si="1"/>
        <v>259786.48</v>
      </c>
      <c r="H49" s="15"/>
    </row>
    <row r="50" spans="2:8" ht="30" hidden="1" x14ac:dyDescent="0.25">
      <c r="B50" s="17" t="s">
        <v>49</v>
      </c>
      <c r="C50" s="3"/>
      <c r="D50" s="19">
        <f>D13+D17+D23+D40</f>
        <v>0</v>
      </c>
      <c r="E50" s="19">
        <f t="shared" ref="E50:G50" si="2">E13+E17+E23+E40</f>
        <v>0</v>
      </c>
      <c r="F50" s="19">
        <f t="shared" si="2"/>
        <v>47484.02</v>
      </c>
      <c r="G50" s="19">
        <f t="shared" si="2"/>
        <v>22206.440000000002</v>
      </c>
      <c r="H50" s="15"/>
    </row>
    <row r="51" spans="2:8" x14ac:dyDescent="0.25">
      <c r="D51" s="1"/>
      <c r="E51" s="1"/>
      <c r="F51" s="15"/>
      <c r="G51" s="15"/>
    </row>
    <row r="52" spans="2:8" x14ac:dyDescent="0.25">
      <c r="C52" s="4" t="s">
        <v>57</v>
      </c>
      <c r="D52" s="19">
        <f>D4+D42+D46</f>
        <v>46656.270000000004</v>
      </c>
      <c r="E52" s="19">
        <f t="shared" ref="E52:G52" si="3">E4+E42+E46</f>
        <v>79664.820000000007</v>
      </c>
      <c r="F52" s="19">
        <f t="shared" si="3"/>
        <v>57813.25</v>
      </c>
      <c r="G52" s="19">
        <f t="shared" si="3"/>
        <v>89090.47</v>
      </c>
    </row>
    <row r="53" spans="2:8" x14ac:dyDescent="0.25">
      <c r="D53" s="1"/>
      <c r="E53" s="1"/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აპარატი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9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1"/>
      <c r="C1" s="12"/>
      <c r="D1" s="20" t="s">
        <v>0</v>
      </c>
      <c r="E1" s="21"/>
      <c r="F1" s="20" t="s">
        <v>21</v>
      </c>
      <c r="G1" s="21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6" t="s">
        <v>42</v>
      </c>
    </row>
    <row r="3" spans="2:9" ht="45" hidden="1" x14ac:dyDescent="0.25">
      <c r="B3" s="8" t="s">
        <v>1</v>
      </c>
      <c r="C3" s="7" t="s">
        <v>24</v>
      </c>
      <c r="D3" s="6"/>
      <c r="E3" s="6"/>
      <c r="F3" s="6"/>
      <c r="G3" s="6"/>
      <c r="I3" t="s">
        <v>43</v>
      </c>
    </row>
    <row r="4" spans="2:9" hidden="1" x14ac:dyDescent="0.25">
      <c r="B4" s="8"/>
      <c r="C4" s="13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x14ac:dyDescent="0.25">
      <c r="B5" s="8" t="s">
        <v>2</v>
      </c>
      <c r="C5" s="7" t="s">
        <v>25</v>
      </c>
      <c r="D5" s="6"/>
      <c r="E5" s="6"/>
      <c r="F5" s="6"/>
      <c r="G5" s="6"/>
      <c r="I5" t="s">
        <v>44</v>
      </c>
    </row>
    <row r="6" spans="2:9" x14ac:dyDescent="0.25">
      <c r="B6" s="8"/>
      <c r="C6" s="13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x14ac:dyDescent="0.25">
      <c r="B7" s="8" t="s">
        <v>3</v>
      </c>
      <c r="C7" s="7" t="s">
        <v>26</v>
      </c>
      <c r="D7" s="6"/>
      <c r="E7" s="6"/>
      <c r="F7" s="6"/>
      <c r="G7" s="6"/>
      <c r="I7" t="s">
        <v>44</v>
      </c>
    </row>
    <row r="8" spans="2:9" x14ac:dyDescent="0.25">
      <c r="B8" s="8"/>
      <c r="C8" s="13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x14ac:dyDescent="0.25">
      <c r="B9" s="8" t="s">
        <v>4</v>
      </c>
      <c r="C9" s="7" t="s">
        <v>27</v>
      </c>
      <c r="D9" s="6"/>
      <c r="E9" s="6"/>
      <c r="F9" s="6"/>
      <c r="G9" s="6"/>
      <c r="I9" t="s">
        <v>44</v>
      </c>
    </row>
    <row r="10" spans="2:9" x14ac:dyDescent="0.25">
      <c r="B10" s="8"/>
      <c r="C10" s="13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8" t="s">
        <v>5</v>
      </c>
      <c r="C11" s="7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8"/>
      <c r="C12" s="13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8"/>
      <c r="C13" s="13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8"/>
      <c r="C14" s="13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8" t="s">
        <v>6</v>
      </c>
      <c r="C15" s="7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8"/>
      <c r="C16" s="13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8"/>
      <c r="C17" s="13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8" t="s">
        <v>7</v>
      </c>
      <c r="C18" s="7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8"/>
      <c r="C19" s="18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0"/>
      <c r="C20" s="13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8" t="s">
        <v>8</v>
      </c>
      <c r="C21" s="7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8"/>
      <c r="C22" s="13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8"/>
      <c r="C23" s="13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8" t="s">
        <v>9</v>
      </c>
      <c r="C24" s="7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8"/>
      <c r="C25" s="13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8" t="s">
        <v>50</v>
      </c>
      <c r="C26" s="7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8"/>
      <c r="C27" s="13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8" t="s">
        <v>10</v>
      </c>
      <c r="C28" s="7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8"/>
      <c r="C29" s="13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8" t="s">
        <v>11</v>
      </c>
      <c r="C30" s="7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0"/>
      <c r="C31" s="13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8" t="s">
        <v>12</v>
      </c>
      <c r="C32" s="7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0"/>
      <c r="C33" s="13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8" t="s">
        <v>13</v>
      </c>
      <c r="C34" s="7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8"/>
      <c r="C35" s="13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8" t="s">
        <v>14</v>
      </c>
      <c r="C36" s="7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8"/>
      <c r="C37" s="13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8" t="s">
        <v>15</v>
      </c>
      <c r="C38" s="7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8"/>
      <c r="C39" s="13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8"/>
      <c r="C40" s="13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8" t="s">
        <v>16</v>
      </c>
      <c r="C41" s="7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8"/>
      <c r="C42" s="13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8" t="s">
        <v>17</v>
      </c>
      <c r="C43" s="7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8"/>
      <c r="C44" s="13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8" t="s">
        <v>18</v>
      </c>
      <c r="C45" s="7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8"/>
      <c r="C46" s="13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4"/>
      <c r="G47" s="14"/>
      <c r="H47" s="15"/>
    </row>
    <row r="48" spans="2:9" ht="30" hidden="1" x14ac:dyDescent="0.25">
      <c r="B48" s="17" t="s">
        <v>53</v>
      </c>
      <c r="C48" s="3"/>
      <c r="D48" s="19">
        <f>D4+D6+D8+D10+D12+D16+D19+D22+D25+D27+D29+D35+D37+D39+D42+D44+D46</f>
        <v>1072910.52</v>
      </c>
      <c r="E48" s="19">
        <f t="shared" ref="E48:G48" si="0">E4+E6+E8+E10+E12+E16+E19+E22+E25+E27+E29+E35+E37+E39+E42+E44+E46</f>
        <v>141106.12999999998</v>
      </c>
      <c r="F48" s="19">
        <f t="shared" si="0"/>
        <v>878813.15</v>
      </c>
      <c r="G48" s="19">
        <f t="shared" si="0"/>
        <v>163342.33000000002</v>
      </c>
      <c r="H48" s="15"/>
    </row>
    <row r="49" spans="2:8" ht="30" hidden="1" x14ac:dyDescent="0.25">
      <c r="B49" s="17" t="s">
        <v>52</v>
      </c>
      <c r="C49" s="3"/>
      <c r="D49" s="19">
        <f>D14+D20+D31+D33</f>
        <v>646003.30000000005</v>
      </c>
      <c r="E49" s="19">
        <f t="shared" ref="E49:G49" si="1">E14+E20+E31+E33</f>
        <v>351049.82</v>
      </c>
      <c r="F49" s="19">
        <f t="shared" si="1"/>
        <v>723629.65</v>
      </c>
      <c r="G49" s="19">
        <f t="shared" si="1"/>
        <v>259786.48</v>
      </c>
      <c r="H49" s="15"/>
    </row>
    <row r="50" spans="2:8" ht="30" hidden="1" x14ac:dyDescent="0.25">
      <c r="B50" s="17" t="s">
        <v>49</v>
      </c>
      <c r="C50" s="3"/>
      <c r="D50" s="19">
        <f>D13+D17+D23+D40</f>
        <v>0</v>
      </c>
      <c r="E50" s="19">
        <f t="shared" ref="E50:G50" si="2">E13+E17+E23+E40</f>
        <v>0</v>
      </c>
      <c r="F50" s="19">
        <f t="shared" si="2"/>
        <v>47484.02</v>
      </c>
      <c r="G50" s="19">
        <f t="shared" si="2"/>
        <v>22206.440000000002</v>
      </c>
      <c r="H50" s="15"/>
    </row>
    <row r="51" spans="2:8" x14ac:dyDescent="0.25">
      <c r="D51" s="1"/>
      <c r="E51" s="1"/>
      <c r="F51" s="15"/>
      <c r="G51" s="15"/>
    </row>
    <row r="52" spans="2:8" x14ac:dyDescent="0.25">
      <c r="C52" s="4" t="s">
        <v>57</v>
      </c>
      <c r="D52" s="19">
        <f>D6+D8+D10</f>
        <v>197383</v>
      </c>
      <c r="E52" s="19">
        <f t="shared" ref="E52:G52" si="3">E6+E8+E10</f>
        <v>7341.84</v>
      </c>
      <c r="F52" s="19">
        <f t="shared" si="3"/>
        <v>158438</v>
      </c>
      <c r="G52" s="19">
        <f t="shared" si="3"/>
        <v>10535.74</v>
      </c>
    </row>
    <row r="53" spans="2:8" x14ac:dyDescent="0.25">
      <c r="D53" s="1"/>
      <c r="E53" s="1"/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რეგულირება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9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1"/>
      <c r="C1" s="12"/>
      <c r="D1" s="20" t="s">
        <v>0</v>
      </c>
      <c r="E1" s="21"/>
      <c r="F1" s="20" t="s">
        <v>21</v>
      </c>
      <c r="G1" s="21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6" t="s">
        <v>42</v>
      </c>
    </row>
    <row r="3" spans="2:9" ht="45" hidden="1" x14ac:dyDescent="0.25">
      <c r="B3" s="8" t="s">
        <v>1</v>
      </c>
      <c r="C3" s="7" t="s">
        <v>24</v>
      </c>
      <c r="D3" s="6"/>
      <c r="E3" s="6"/>
      <c r="F3" s="6"/>
      <c r="G3" s="6"/>
      <c r="I3" t="s">
        <v>43</v>
      </c>
    </row>
    <row r="4" spans="2:9" hidden="1" x14ac:dyDescent="0.25">
      <c r="B4" s="8"/>
      <c r="C4" s="13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8" t="s">
        <v>2</v>
      </c>
      <c r="C5" s="7" t="s">
        <v>25</v>
      </c>
      <c r="D5" s="6"/>
      <c r="E5" s="6"/>
      <c r="F5" s="6"/>
      <c r="G5" s="6"/>
      <c r="I5" t="s">
        <v>44</v>
      </c>
    </row>
    <row r="6" spans="2:9" hidden="1" x14ac:dyDescent="0.25">
      <c r="B6" s="8"/>
      <c r="C6" s="13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8" t="s">
        <v>3</v>
      </c>
      <c r="C7" s="7" t="s">
        <v>26</v>
      </c>
      <c r="D7" s="6"/>
      <c r="E7" s="6"/>
      <c r="F7" s="6"/>
      <c r="G7" s="6"/>
      <c r="I7" t="s">
        <v>44</v>
      </c>
    </row>
    <row r="8" spans="2:9" hidden="1" x14ac:dyDescent="0.25">
      <c r="B8" s="8"/>
      <c r="C8" s="13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8" t="s">
        <v>4</v>
      </c>
      <c r="C9" s="7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8"/>
      <c r="C10" s="13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x14ac:dyDescent="0.25">
      <c r="B11" s="8" t="s">
        <v>5</v>
      </c>
      <c r="C11" s="7" t="s">
        <v>28</v>
      </c>
      <c r="D11" s="6"/>
      <c r="E11" s="6"/>
      <c r="F11" s="6"/>
      <c r="G11" s="6"/>
      <c r="I11" t="s">
        <v>45</v>
      </c>
    </row>
    <row r="12" spans="2:9" x14ac:dyDescent="0.25">
      <c r="B12" s="8"/>
      <c r="C12" s="13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x14ac:dyDescent="0.25">
      <c r="B13" s="8"/>
      <c r="C13" s="13" t="s">
        <v>49</v>
      </c>
      <c r="D13" s="6"/>
      <c r="E13" s="6"/>
      <c r="F13" s="6">
        <v>4540</v>
      </c>
      <c r="G13" s="6"/>
      <c r="I13" t="s">
        <v>45</v>
      </c>
    </row>
    <row r="14" spans="2:9" x14ac:dyDescent="0.25">
      <c r="B14" s="8"/>
      <c r="C14" s="13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8" t="s">
        <v>6</v>
      </c>
      <c r="C15" s="7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8"/>
      <c r="C16" s="13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8"/>
      <c r="C17" s="13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8" t="s">
        <v>7</v>
      </c>
      <c r="C18" s="7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8"/>
      <c r="C19" s="18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0"/>
      <c r="C20" s="13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8" t="s">
        <v>8</v>
      </c>
      <c r="C21" s="7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8"/>
      <c r="C22" s="13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8"/>
      <c r="C23" s="13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8" t="s">
        <v>9</v>
      </c>
      <c r="C24" s="7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8"/>
      <c r="C25" s="13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8" t="s">
        <v>50</v>
      </c>
      <c r="C26" s="7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8"/>
      <c r="C27" s="13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8" t="s">
        <v>10</v>
      </c>
      <c r="C28" s="7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8"/>
      <c r="C29" s="13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x14ac:dyDescent="0.25">
      <c r="B30" s="8" t="s">
        <v>11</v>
      </c>
      <c r="C30" s="7" t="s">
        <v>33</v>
      </c>
      <c r="D30" s="6"/>
      <c r="E30" s="6"/>
      <c r="F30" s="6"/>
      <c r="G30" s="6"/>
      <c r="I30" t="s">
        <v>45</v>
      </c>
    </row>
    <row r="31" spans="2:9" x14ac:dyDescent="0.25">
      <c r="B31" s="10"/>
      <c r="C31" s="13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x14ac:dyDescent="0.25">
      <c r="B32" s="8" t="s">
        <v>12</v>
      </c>
      <c r="C32" s="7" t="s">
        <v>34</v>
      </c>
      <c r="D32" s="6"/>
      <c r="E32" s="6"/>
      <c r="F32" s="6"/>
      <c r="G32" s="6"/>
      <c r="I32" t="s">
        <v>45</v>
      </c>
    </row>
    <row r="33" spans="2:9" x14ac:dyDescent="0.25">
      <c r="B33" s="10"/>
      <c r="C33" s="13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8" t="s">
        <v>13</v>
      </c>
      <c r="C34" s="7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8"/>
      <c r="C35" s="13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x14ac:dyDescent="0.25">
      <c r="B36" s="8" t="s">
        <v>14</v>
      </c>
      <c r="C36" s="7" t="s">
        <v>36</v>
      </c>
      <c r="D36" s="6"/>
      <c r="E36" s="6"/>
      <c r="F36" s="6"/>
      <c r="G36" s="6"/>
      <c r="I36" t="s">
        <v>45</v>
      </c>
    </row>
    <row r="37" spans="2:9" x14ac:dyDescent="0.25">
      <c r="B37" s="8"/>
      <c r="C37" s="13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8" t="s">
        <v>15</v>
      </c>
      <c r="C38" s="7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8"/>
      <c r="C39" s="13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8"/>
      <c r="C40" s="13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8" t="s">
        <v>16</v>
      </c>
      <c r="C41" s="7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8"/>
      <c r="C42" s="13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8" t="s">
        <v>17</v>
      </c>
      <c r="C43" s="7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8"/>
      <c r="C44" s="13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8" t="s">
        <v>18</v>
      </c>
      <c r="C45" s="7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8"/>
      <c r="C46" s="13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4"/>
      <c r="G47" s="14"/>
      <c r="H47" s="15"/>
    </row>
    <row r="48" spans="2:9" ht="30" hidden="1" x14ac:dyDescent="0.25">
      <c r="B48" s="17" t="s">
        <v>53</v>
      </c>
      <c r="C48" s="3"/>
      <c r="D48" s="19">
        <f>D4+D6+D8+D10+D12+D16+D19+D22+D25+D27+D29+D35+D37+D39+D42+D44+D46</f>
        <v>1072910.52</v>
      </c>
      <c r="E48" s="19">
        <f t="shared" ref="E48:G48" si="0">E4+E6+E8+E10+E12+E16+E19+E22+E25+E27+E29+E35+E37+E39+E42+E44+E46</f>
        <v>141106.12999999998</v>
      </c>
      <c r="F48" s="19">
        <f t="shared" si="0"/>
        <v>878813.15</v>
      </c>
      <c r="G48" s="19">
        <f t="shared" si="0"/>
        <v>163342.33000000002</v>
      </c>
      <c r="H48" s="15"/>
    </row>
    <row r="49" spans="2:8" ht="30" hidden="1" x14ac:dyDescent="0.25">
      <c r="B49" s="17" t="s">
        <v>52</v>
      </c>
      <c r="C49" s="3"/>
      <c r="D49" s="19">
        <f>D14+D20+D31+D33</f>
        <v>646003.30000000005</v>
      </c>
      <c r="E49" s="19">
        <f t="shared" ref="E49:G49" si="1">E14+E20+E31+E33</f>
        <v>351049.82</v>
      </c>
      <c r="F49" s="19">
        <f t="shared" si="1"/>
        <v>723629.65</v>
      </c>
      <c r="G49" s="19">
        <f t="shared" si="1"/>
        <v>259786.48</v>
      </c>
      <c r="H49" s="15"/>
    </row>
    <row r="50" spans="2:8" ht="30" hidden="1" x14ac:dyDescent="0.25">
      <c r="B50" s="17" t="s">
        <v>49</v>
      </c>
      <c r="C50" s="3"/>
      <c r="D50" s="19">
        <f>D13+D17+D23+D40</f>
        <v>0</v>
      </c>
      <c r="E50" s="19">
        <f t="shared" ref="E50:G50" si="2">E13+E17+E23+E40</f>
        <v>0</v>
      </c>
      <c r="F50" s="19">
        <f t="shared" si="2"/>
        <v>47484.02</v>
      </c>
      <c r="G50" s="19">
        <f t="shared" si="2"/>
        <v>22206.440000000002</v>
      </c>
      <c r="H50" s="15"/>
    </row>
    <row r="51" spans="2:8" x14ac:dyDescent="0.25">
      <c r="D51" s="1"/>
      <c r="E51" s="1"/>
      <c r="F51" s="15"/>
      <c r="G51" s="15"/>
    </row>
    <row r="52" spans="2:8" x14ac:dyDescent="0.25">
      <c r="C52" s="4" t="s">
        <v>54</v>
      </c>
      <c r="D52" s="19">
        <f>D12+D37</f>
        <v>62863.74</v>
      </c>
      <c r="E52" s="19">
        <f t="shared" ref="E52:G52" si="3">E12+E37</f>
        <v>13717.12</v>
      </c>
      <c r="F52" s="19">
        <f t="shared" si="3"/>
        <v>74885</v>
      </c>
      <c r="G52" s="19">
        <f t="shared" si="3"/>
        <v>5282.69</v>
      </c>
    </row>
    <row r="53" spans="2:8" x14ac:dyDescent="0.25">
      <c r="C53" s="4" t="s">
        <v>55</v>
      </c>
      <c r="D53" s="19">
        <f>D13</f>
        <v>0</v>
      </c>
      <c r="E53" s="19">
        <f t="shared" ref="E53:G53" si="4">E13</f>
        <v>0</v>
      </c>
      <c r="F53" s="19">
        <f t="shared" si="4"/>
        <v>4540</v>
      </c>
      <c r="G53" s="19">
        <f t="shared" si="4"/>
        <v>0</v>
      </c>
    </row>
    <row r="54" spans="2:8" x14ac:dyDescent="0.25">
      <c r="C54" s="4" t="s">
        <v>56</v>
      </c>
      <c r="D54" s="19">
        <f>D14+D31+D33</f>
        <v>644178.30000000005</v>
      </c>
      <c r="E54" s="19">
        <f t="shared" ref="E54:G54" si="5">E14+E31+E33</f>
        <v>350325.95</v>
      </c>
      <c r="F54" s="19">
        <f t="shared" si="5"/>
        <v>721713.65</v>
      </c>
      <c r="G54" s="19">
        <f t="shared" si="5"/>
        <v>259786.48</v>
      </c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NCDC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9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1"/>
      <c r="C1" s="12"/>
      <c r="D1" s="20" t="s">
        <v>0</v>
      </c>
      <c r="E1" s="21"/>
      <c r="F1" s="20" t="s">
        <v>21</v>
      </c>
      <c r="G1" s="21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6" t="s">
        <v>42</v>
      </c>
    </row>
    <row r="3" spans="2:9" ht="45" hidden="1" x14ac:dyDescent="0.25">
      <c r="B3" s="8" t="s">
        <v>1</v>
      </c>
      <c r="C3" s="7" t="s">
        <v>24</v>
      </c>
      <c r="D3" s="6"/>
      <c r="E3" s="6"/>
      <c r="F3" s="6"/>
      <c r="G3" s="6"/>
      <c r="I3" t="s">
        <v>43</v>
      </c>
    </row>
    <row r="4" spans="2:9" hidden="1" x14ac:dyDescent="0.25">
      <c r="B4" s="8"/>
      <c r="C4" s="13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8" t="s">
        <v>2</v>
      </c>
      <c r="C5" s="7" t="s">
        <v>25</v>
      </c>
      <c r="D5" s="6"/>
      <c r="E5" s="6"/>
      <c r="F5" s="6"/>
      <c r="G5" s="6"/>
      <c r="I5" t="s">
        <v>44</v>
      </c>
    </row>
    <row r="6" spans="2:9" hidden="1" x14ac:dyDescent="0.25">
      <c r="B6" s="8"/>
      <c r="C6" s="13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8" t="s">
        <v>3</v>
      </c>
      <c r="C7" s="7" t="s">
        <v>26</v>
      </c>
      <c r="D7" s="6"/>
      <c r="E7" s="6"/>
      <c r="F7" s="6"/>
      <c r="G7" s="6"/>
      <c r="I7" t="s">
        <v>44</v>
      </c>
    </row>
    <row r="8" spans="2:9" hidden="1" x14ac:dyDescent="0.25">
      <c r="B8" s="8"/>
      <c r="C8" s="13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8" t="s">
        <v>4</v>
      </c>
      <c r="C9" s="7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8"/>
      <c r="C10" s="13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8" t="s">
        <v>5</v>
      </c>
      <c r="C11" s="7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8"/>
      <c r="C12" s="13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8"/>
      <c r="C13" s="13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8"/>
      <c r="C14" s="13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x14ac:dyDescent="0.25">
      <c r="B15" s="8" t="s">
        <v>6</v>
      </c>
      <c r="C15" s="7" t="s">
        <v>29</v>
      </c>
      <c r="D15" s="6"/>
      <c r="E15" s="6"/>
      <c r="F15" s="6"/>
      <c r="G15" s="6"/>
      <c r="I15" t="s">
        <v>46</v>
      </c>
    </row>
    <row r="16" spans="2:9" x14ac:dyDescent="0.25">
      <c r="B16" s="8"/>
      <c r="C16" s="13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x14ac:dyDescent="0.25">
      <c r="B17" s="8"/>
      <c r="C17" s="13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8" t="s">
        <v>7</v>
      </c>
      <c r="C18" s="7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8"/>
      <c r="C19" s="18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0"/>
      <c r="C20" s="13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8" t="s">
        <v>8</v>
      </c>
      <c r="C21" s="7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8"/>
      <c r="C22" s="13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8"/>
      <c r="C23" s="13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x14ac:dyDescent="0.25">
      <c r="B24" s="8" t="s">
        <v>9</v>
      </c>
      <c r="C24" s="7" t="s">
        <v>31</v>
      </c>
      <c r="D24" s="6"/>
      <c r="E24" s="6"/>
      <c r="F24" s="6"/>
      <c r="G24" s="6"/>
      <c r="I24" t="s">
        <v>46</v>
      </c>
    </row>
    <row r="25" spans="2:9" x14ac:dyDescent="0.25">
      <c r="B25" s="8"/>
      <c r="C25" s="13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8" t="s">
        <v>50</v>
      </c>
      <c r="C26" s="7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8"/>
      <c r="C27" s="13" t="s">
        <v>53</v>
      </c>
      <c r="D27" s="6"/>
      <c r="E27" s="6"/>
      <c r="F27" s="6">
        <v>6699</v>
      </c>
      <c r="G27" s="6"/>
      <c r="I27" t="s">
        <v>47</v>
      </c>
    </row>
    <row r="28" spans="2:9" ht="30" x14ac:dyDescent="0.25">
      <c r="B28" s="8" t="s">
        <v>10</v>
      </c>
      <c r="C28" s="7" t="s">
        <v>32</v>
      </c>
      <c r="D28" s="6"/>
      <c r="E28" s="6"/>
      <c r="F28" s="6"/>
      <c r="G28" s="6"/>
      <c r="I28" t="s">
        <v>46</v>
      </c>
    </row>
    <row r="29" spans="2:9" x14ac:dyDescent="0.25">
      <c r="B29" s="8"/>
      <c r="C29" s="13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8" t="s">
        <v>11</v>
      </c>
      <c r="C30" s="7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0"/>
      <c r="C31" s="13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8" t="s">
        <v>12</v>
      </c>
      <c r="C32" s="7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0"/>
      <c r="C33" s="13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x14ac:dyDescent="0.25">
      <c r="B34" s="8" t="s">
        <v>13</v>
      </c>
      <c r="C34" s="7" t="s">
        <v>35</v>
      </c>
      <c r="D34" s="6"/>
      <c r="E34" s="6"/>
      <c r="F34" s="6"/>
      <c r="G34" s="6"/>
      <c r="I34" t="s">
        <v>46</v>
      </c>
    </row>
    <row r="35" spans="2:9" x14ac:dyDescent="0.25">
      <c r="B35" s="8"/>
      <c r="C35" s="13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8" t="s">
        <v>14</v>
      </c>
      <c r="C36" s="7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8"/>
      <c r="C37" s="13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8" t="s">
        <v>15</v>
      </c>
      <c r="C38" s="7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8"/>
      <c r="C39" s="13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8"/>
      <c r="C40" s="13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8" t="s">
        <v>16</v>
      </c>
      <c r="C41" s="7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8"/>
      <c r="C42" s="13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x14ac:dyDescent="0.25">
      <c r="B43" s="8" t="s">
        <v>17</v>
      </c>
      <c r="C43" s="7" t="s">
        <v>38</v>
      </c>
      <c r="D43" s="6"/>
      <c r="E43" s="6"/>
      <c r="F43" s="6"/>
      <c r="G43" s="6"/>
      <c r="I43" t="s">
        <v>46</v>
      </c>
    </row>
    <row r="44" spans="2:9" x14ac:dyDescent="0.25">
      <c r="B44" s="8"/>
      <c r="C44" s="13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8" t="s">
        <v>18</v>
      </c>
      <c r="C45" s="7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8"/>
      <c r="C46" s="13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4"/>
      <c r="G47" s="14"/>
      <c r="H47" s="15"/>
    </row>
    <row r="48" spans="2:9" ht="30" hidden="1" x14ac:dyDescent="0.25">
      <c r="B48" s="17" t="s">
        <v>53</v>
      </c>
      <c r="C48" s="3"/>
      <c r="D48" s="19">
        <f>D4+D6+D8+D10+D12+D16+D19+D22+D25+D27+D29+D35+D37+D39+D42+D44+D46</f>
        <v>1072910.52</v>
      </c>
      <c r="E48" s="19">
        <f t="shared" ref="E48:G48" si="0">E4+E6+E8+E10+E12+E16+E19+E22+E25+E27+E29+E35+E37+E39+E42+E44+E46</f>
        <v>141106.12999999998</v>
      </c>
      <c r="F48" s="19">
        <f t="shared" si="0"/>
        <v>878813.15</v>
      </c>
      <c r="G48" s="19">
        <f t="shared" si="0"/>
        <v>163342.33000000002</v>
      </c>
      <c r="H48" s="15"/>
    </row>
    <row r="49" spans="2:8" ht="30" hidden="1" x14ac:dyDescent="0.25">
      <c r="B49" s="17" t="s">
        <v>52</v>
      </c>
      <c r="C49" s="3"/>
      <c r="D49" s="19">
        <f>D14+D20+D31+D33</f>
        <v>646003.30000000005</v>
      </c>
      <c r="E49" s="19">
        <f t="shared" ref="E49:G49" si="1">E14+E20+E31+E33</f>
        <v>351049.82</v>
      </c>
      <c r="F49" s="19">
        <f t="shared" si="1"/>
        <v>723629.65</v>
      </c>
      <c r="G49" s="19">
        <f t="shared" si="1"/>
        <v>259786.48</v>
      </c>
      <c r="H49" s="15"/>
    </row>
    <row r="50" spans="2:8" ht="30" hidden="1" x14ac:dyDescent="0.25">
      <c r="B50" s="17" t="s">
        <v>49</v>
      </c>
      <c r="C50" s="3"/>
      <c r="D50" s="19">
        <f>D13+D17+D23+D40</f>
        <v>0</v>
      </c>
      <c r="E50" s="19">
        <f t="shared" ref="E50:G50" si="2">E13+E17+E23+E40</f>
        <v>0</v>
      </c>
      <c r="F50" s="19">
        <f t="shared" si="2"/>
        <v>47484.02</v>
      </c>
      <c r="G50" s="19">
        <f t="shared" si="2"/>
        <v>22206.440000000002</v>
      </c>
      <c r="H50" s="15"/>
    </row>
    <row r="51" spans="2:8" x14ac:dyDescent="0.25">
      <c r="D51" s="1"/>
      <c r="E51" s="1"/>
      <c r="F51" s="15"/>
      <c r="G51" s="15"/>
    </row>
    <row r="52" spans="2:8" x14ac:dyDescent="0.25">
      <c r="C52" s="4" t="s">
        <v>54</v>
      </c>
      <c r="D52" s="19">
        <f>D16+D25+D29+D35+D44</f>
        <v>714796.9</v>
      </c>
      <c r="E52" s="19">
        <f t="shared" ref="E52:G52" si="3">E16+E25+E29+E35+E44</f>
        <v>40187.67</v>
      </c>
      <c r="F52" s="19">
        <f t="shared" si="3"/>
        <v>564744.9</v>
      </c>
      <c r="G52" s="19">
        <f t="shared" si="3"/>
        <v>57785.65</v>
      </c>
    </row>
    <row r="53" spans="2:8" x14ac:dyDescent="0.25">
      <c r="C53" s="4" t="s">
        <v>55</v>
      </c>
      <c r="D53" s="19">
        <f>D17</f>
        <v>0</v>
      </c>
      <c r="E53" s="19">
        <f t="shared" ref="E53:G53" si="4">E17</f>
        <v>0</v>
      </c>
      <c r="F53" s="19">
        <f t="shared" si="4"/>
        <v>8034</v>
      </c>
      <c r="G53" s="19">
        <f t="shared" si="4"/>
        <v>0</v>
      </c>
    </row>
    <row r="54" spans="2:8" x14ac:dyDescent="0.25">
      <c r="C54" s="4"/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სოციალური მომსახურების სააგენტო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9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1"/>
      <c r="C1" s="12"/>
      <c r="D1" s="20" t="s">
        <v>0</v>
      </c>
      <c r="E1" s="21"/>
      <c r="F1" s="20" t="s">
        <v>21</v>
      </c>
      <c r="G1" s="21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6" t="s">
        <v>42</v>
      </c>
    </row>
    <row r="3" spans="2:9" ht="45" hidden="1" x14ac:dyDescent="0.25">
      <c r="B3" s="8" t="s">
        <v>1</v>
      </c>
      <c r="C3" s="7" t="s">
        <v>24</v>
      </c>
      <c r="D3" s="6"/>
      <c r="E3" s="6"/>
      <c r="F3" s="6"/>
      <c r="G3" s="6"/>
      <c r="I3" t="s">
        <v>43</v>
      </c>
    </row>
    <row r="4" spans="2:9" hidden="1" x14ac:dyDescent="0.25">
      <c r="B4" s="8"/>
      <c r="C4" s="13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8" t="s">
        <v>2</v>
      </c>
      <c r="C5" s="7" t="s">
        <v>25</v>
      </c>
      <c r="D5" s="6"/>
      <c r="E5" s="6"/>
      <c r="F5" s="6"/>
      <c r="G5" s="6"/>
      <c r="I5" t="s">
        <v>44</v>
      </c>
    </row>
    <row r="6" spans="2:9" hidden="1" x14ac:dyDescent="0.25">
      <c r="B6" s="8"/>
      <c r="C6" s="13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8" t="s">
        <v>3</v>
      </c>
      <c r="C7" s="7" t="s">
        <v>26</v>
      </c>
      <c r="D7" s="6"/>
      <c r="E7" s="6"/>
      <c r="F7" s="6"/>
      <c r="G7" s="6"/>
      <c r="I7" t="s">
        <v>44</v>
      </c>
    </row>
    <row r="8" spans="2:9" hidden="1" x14ac:dyDescent="0.25">
      <c r="B8" s="8"/>
      <c r="C8" s="13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8" t="s">
        <v>4</v>
      </c>
      <c r="C9" s="7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8"/>
      <c r="C10" s="13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8" t="s">
        <v>5</v>
      </c>
      <c r="C11" s="7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8"/>
      <c r="C12" s="13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8"/>
      <c r="C13" s="13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8"/>
      <c r="C14" s="13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8" t="s">
        <v>6</v>
      </c>
      <c r="C15" s="7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8"/>
      <c r="C16" s="13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8"/>
      <c r="C17" s="13" t="s">
        <v>49</v>
      </c>
      <c r="D17" s="6"/>
      <c r="E17" s="6"/>
      <c r="F17" s="6">
        <v>8034</v>
      </c>
      <c r="G17" s="6"/>
      <c r="I17" t="s">
        <v>46</v>
      </c>
    </row>
    <row r="18" spans="2:9" ht="45" x14ac:dyDescent="0.25">
      <c r="B18" s="8" t="s">
        <v>7</v>
      </c>
      <c r="C18" s="7" t="s">
        <v>30</v>
      </c>
      <c r="D18" s="6"/>
      <c r="E18" s="6"/>
      <c r="F18" s="6"/>
      <c r="G18" s="6"/>
      <c r="I18" t="s">
        <v>47</v>
      </c>
    </row>
    <row r="19" spans="2:9" x14ac:dyDescent="0.25">
      <c r="B19" s="8"/>
      <c r="C19" s="18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x14ac:dyDescent="0.25">
      <c r="B20" s="10"/>
      <c r="C20" s="13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8" t="s">
        <v>8</v>
      </c>
      <c r="C21" s="7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8"/>
      <c r="C22" s="13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8"/>
      <c r="C23" s="13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8" t="s">
        <v>9</v>
      </c>
      <c r="C24" s="7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8"/>
      <c r="C25" s="13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x14ac:dyDescent="0.25">
      <c r="B26" s="8" t="s">
        <v>50</v>
      </c>
      <c r="C26" s="7" t="s">
        <v>51</v>
      </c>
      <c r="D26" s="6"/>
      <c r="E26" s="6"/>
      <c r="F26" s="6"/>
      <c r="G26" s="6"/>
      <c r="I26" t="s">
        <v>47</v>
      </c>
    </row>
    <row r="27" spans="2:9" x14ac:dyDescent="0.25">
      <c r="B27" s="8"/>
      <c r="C27" s="13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8" t="s">
        <v>10</v>
      </c>
      <c r="C28" s="7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8"/>
      <c r="C29" s="13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8" t="s">
        <v>11</v>
      </c>
      <c r="C30" s="7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0"/>
      <c r="C31" s="13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8" t="s">
        <v>12</v>
      </c>
      <c r="C32" s="7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0"/>
      <c r="C33" s="13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8" t="s">
        <v>13</v>
      </c>
      <c r="C34" s="7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8"/>
      <c r="C35" s="13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8" t="s">
        <v>14</v>
      </c>
      <c r="C36" s="7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8"/>
      <c r="C37" s="13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8" t="s">
        <v>15</v>
      </c>
      <c r="C38" s="7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8"/>
      <c r="C39" s="13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8"/>
      <c r="C40" s="13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8" t="s">
        <v>16</v>
      </c>
      <c r="C41" s="7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8"/>
      <c r="C42" s="13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8" t="s">
        <v>17</v>
      </c>
      <c r="C43" s="7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8"/>
      <c r="C44" s="13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8" t="s">
        <v>18</v>
      </c>
      <c r="C45" s="7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8"/>
      <c r="C46" s="13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4"/>
      <c r="G47" s="14"/>
      <c r="H47" s="15"/>
    </row>
    <row r="48" spans="2:9" ht="30" hidden="1" x14ac:dyDescent="0.25">
      <c r="B48" s="17" t="s">
        <v>53</v>
      </c>
      <c r="C48" s="3"/>
      <c r="D48" s="19">
        <f>D4+D6+D8+D10+D12+D16+D19+D22+D25+D27+D29+D35+D37+D39+D42+D44+D46</f>
        <v>1072910.52</v>
      </c>
      <c r="E48" s="19">
        <f t="shared" ref="E48:G48" si="0">E4+E6+E8+E10+E12+E16+E19+E22+E25+E27+E29+E35+E37+E39+E42+E44+E46</f>
        <v>141106.12999999998</v>
      </c>
      <c r="F48" s="19">
        <f t="shared" si="0"/>
        <v>878813.15</v>
      </c>
      <c r="G48" s="19">
        <f t="shared" si="0"/>
        <v>163342.33000000002</v>
      </c>
      <c r="H48" s="15"/>
    </row>
    <row r="49" spans="2:8" ht="30" hidden="1" x14ac:dyDescent="0.25">
      <c r="B49" s="17" t="s">
        <v>52</v>
      </c>
      <c r="C49" s="3"/>
      <c r="D49" s="19">
        <f>D14+D20+D31+D33</f>
        <v>646003.30000000005</v>
      </c>
      <c r="E49" s="19">
        <f t="shared" ref="E49:G49" si="1">E14+E20+E31+E33</f>
        <v>351049.82</v>
      </c>
      <c r="F49" s="19">
        <f t="shared" si="1"/>
        <v>723629.65</v>
      </c>
      <c r="G49" s="19">
        <f t="shared" si="1"/>
        <v>259786.48</v>
      </c>
      <c r="H49" s="15"/>
    </row>
    <row r="50" spans="2:8" ht="30" hidden="1" x14ac:dyDescent="0.25">
      <c r="B50" s="17" t="s">
        <v>49</v>
      </c>
      <c r="C50" s="3"/>
      <c r="D50" s="19">
        <f>D13+D17+D23+D40</f>
        <v>0</v>
      </c>
      <c r="E50" s="19">
        <f t="shared" ref="E50:G50" si="2">E13+E17+E23+E40</f>
        <v>0</v>
      </c>
      <c r="F50" s="19">
        <f t="shared" si="2"/>
        <v>47484.02</v>
      </c>
      <c r="G50" s="19">
        <f t="shared" si="2"/>
        <v>22206.440000000002</v>
      </c>
      <c r="H50" s="15"/>
    </row>
    <row r="51" spans="2:8" x14ac:dyDescent="0.25">
      <c r="D51" s="1"/>
      <c r="E51" s="1"/>
      <c r="F51" s="15"/>
      <c r="G51" s="15"/>
    </row>
    <row r="52" spans="2:8" x14ac:dyDescent="0.25">
      <c r="C52" s="4" t="s">
        <v>57</v>
      </c>
      <c r="D52" s="19">
        <f>D19+D27</f>
        <v>9490</v>
      </c>
      <c r="E52" s="19">
        <f t="shared" ref="E52:G52" si="3">E19+E27</f>
        <v>0</v>
      </c>
      <c r="F52" s="19">
        <f t="shared" si="3"/>
        <v>11215</v>
      </c>
      <c r="G52" s="19">
        <f t="shared" si="3"/>
        <v>476.78</v>
      </c>
    </row>
    <row r="53" spans="2:8" x14ac:dyDescent="0.25">
      <c r="C53" s="4" t="s">
        <v>56</v>
      </c>
      <c r="D53" s="19">
        <f>D20</f>
        <v>1825</v>
      </c>
      <c r="E53" s="19">
        <f t="shared" ref="E53:G53" si="4">E20</f>
        <v>723.87</v>
      </c>
      <c r="F53" s="19">
        <f t="shared" si="4"/>
        <v>1916</v>
      </c>
      <c r="G53" s="19">
        <f t="shared" si="4"/>
        <v>0</v>
      </c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ტრეფიკინგი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9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1"/>
      <c r="C1" s="12"/>
      <c r="D1" s="20" t="s">
        <v>0</v>
      </c>
      <c r="E1" s="21"/>
      <c r="F1" s="20" t="s">
        <v>21</v>
      </c>
      <c r="G1" s="21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6" t="s">
        <v>42</v>
      </c>
    </row>
    <row r="3" spans="2:9" ht="45" hidden="1" x14ac:dyDescent="0.25">
      <c r="B3" s="8" t="s">
        <v>1</v>
      </c>
      <c r="C3" s="7" t="s">
        <v>24</v>
      </c>
      <c r="D3" s="6"/>
      <c r="E3" s="6"/>
      <c r="F3" s="6"/>
      <c r="G3" s="6"/>
      <c r="I3" t="s">
        <v>43</v>
      </c>
    </row>
    <row r="4" spans="2:9" hidden="1" x14ac:dyDescent="0.25">
      <c r="B4" s="8"/>
      <c r="C4" s="13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8" t="s">
        <v>2</v>
      </c>
      <c r="C5" s="7" t="s">
        <v>25</v>
      </c>
      <c r="D5" s="6"/>
      <c r="E5" s="6"/>
      <c r="F5" s="6"/>
      <c r="G5" s="6"/>
      <c r="I5" t="s">
        <v>44</v>
      </c>
    </row>
    <row r="6" spans="2:9" hidden="1" x14ac:dyDescent="0.25">
      <c r="B6" s="8"/>
      <c r="C6" s="13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8" t="s">
        <v>3</v>
      </c>
      <c r="C7" s="7" t="s">
        <v>26</v>
      </c>
      <c r="D7" s="6"/>
      <c r="E7" s="6"/>
      <c r="F7" s="6"/>
      <c r="G7" s="6"/>
      <c r="I7" t="s">
        <v>44</v>
      </c>
    </row>
    <row r="8" spans="2:9" hidden="1" x14ac:dyDescent="0.25">
      <c r="B8" s="8"/>
      <c r="C8" s="13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8" t="s">
        <v>4</v>
      </c>
      <c r="C9" s="7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8"/>
      <c r="C10" s="13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8" t="s">
        <v>5</v>
      </c>
      <c r="C11" s="7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8"/>
      <c r="C12" s="13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8"/>
      <c r="C13" s="13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8"/>
      <c r="C14" s="13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8" t="s">
        <v>6</v>
      </c>
      <c r="C15" s="7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8"/>
      <c r="C16" s="13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8"/>
      <c r="C17" s="13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8" t="s">
        <v>7</v>
      </c>
      <c r="C18" s="7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8"/>
      <c r="C19" s="18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0"/>
      <c r="C20" s="13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x14ac:dyDescent="0.25">
      <c r="B21" s="8" t="s">
        <v>8</v>
      </c>
      <c r="C21" s="7" t="s">
        <v>41</v>
      </c>
      <c r="D21" s="6"/>
      <c r="E21" s="6"/>
      <c r="F21" s="6"/>
      <c r="G21" s="6"/>
      <c r="I21" t="s">
        <v>48</v>
      </c>
    </row>
    <row r="22" spans="2:9" x14ac:dyDescent="0.25">
      <c r="B22" s="8"/>
      <c r="C22" s="13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x14ac:dyDescent="0.25">
      <c r="B23" s="8"/>
      <c r="C23" s="13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8" t="s">
        <v>9</v>
      </c>
      <c r="C24" s="7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8"/>
      <c r="C25" s="13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8" t="s">
        <v>50</v>
      </c>
      <c r="C26" s="7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8"/>
      <c r="C27" s="13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8" t="s">
        <v>10</v>
      </c>
      <c r="C28" s="7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8"/>
      <c r="C29" s="13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8" t="s">
        <v>11</v>
      </c>
      <c r="C30" s="7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0"/>
      <c r="C31" s="13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8" t="s">
        <v>12</v>
      </c>
      <c r="C32" s="7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0"/>
      <c r="C33" s="13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8" t="s">
        <v>13</v>
      </c>
      <c r="C34" s="7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8"/>
      <c r="C35" s="13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8" t="s">
        <v>14</v>
      </c>
      <c r="C36" s="7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8"/>
      <c r="C37" s="13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x14ac:dyDescent="0.25">
      <c r="B38" s="8" t="s">
        <v>15</v>
      </c>
      <c r="C38" s="7" t="s">
        <v>40</v>
      </c>
      <c r="D38" s="6"/>
      <c r="E38" s="6"/>
      <c r="F38" s="6"/>
      <c r="G38" s="6"/>
      <c r="I38" t="s">
        <v>48</v>
      </c>
    </row>
    <row r="39" spans="2:9" x14ac:dyDescent="0.25">
      <c r="B39" s="8"/>
      <c r="C39" s="13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x14ac:dyDescent="0.25">
      <c r="B40" s="8"/>
      <c r="C40" s="13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8" t="s">
        <v>16</v>
      </c>
      <c r="C41" s="7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8"/>
      <c r="C42" s="13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8" t="s">
        <v>17</v>
      </c>
      <c r="C43" s="7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8"/>
      <c r="C44" s="13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8" t="s">
        <v>18</v>
      </c>
      <c r="C45" s="7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8"/>
      <c r="C46" s="13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4"/>
      <c r="G47" s="14"/>
      <c r="H47" s="15"/>
    </row>
    <row r="48" spans="2:9" ht="30" hidden="1" x14ac:dyDescent="0.25">
      <c r="B48" s="17" t="s">
        <v>53</v>
      </c>
      <c r="C48" s="3"/>
      <c r="D48" s="19">
        <f>D4+D6+D8+D10+D12+D16+D19+D22+D25+D27+D29+D35+D37+D39+D42+D44+D46</f>
        <v>1072910.52</v>
      </c>
      <c r="E48" s="19">
        <f t="shared" ref="E48:G48" si="0">E4+E6+E8+E10+E12+E16+E19+E22+E25+E27+E29+E35+E37+E39+E42+E44+E46</f>
        <v>141106.12999999998</v>
      </c>
      <c r="F48" s="19">
        <f t="shared" si="0"/>
        <v>878813.15</v>
      </c>
      <c r="G48" s="19">
        <f t="shared" si="0"/>
        <v>163342.33000000002</v>
      </c>
      <c r="H48" s="15"/>
    </row>
    <row r="49" spans="2:8" ht="30" hidden="1" x14ac:dyDescent="0.25">
      <c r="B49" s="17" t="s">
        <v>52</v>
      </c>
      <c r="C49" s="3"/>
      <c r="D49" s="19">
        <f>D14+D20+D31+D33</f>
        <v>646003.30000000005</v>
      </c>
      <c r="E49" s="19">
        <f t="shared" ref="E49:G49" si="1">E14+E20+E31+E33</f>
        <v>351049.82</v>
      </c>
      <c r="F49" s="19">
        <f t="shared" si="1"/>
        <v>723629.65</v>
      </c>
      <c r="G49" s="19">
        <f t="shared" si="1"/>
        <v>259786.48</v>
      </c>
      <c r="H49" s="15"/>
    </row>
    <row r="50" spans="2:8" ht="30" hidden="1" x14ac:dyDescent="0.25">
      <c r="B50" s="17" t="s">
        <v>49</v>
      </c>
      <c r="C50" s="3"/>
      <c r="D50" s="19">
        <f>D13+D17+D23+D40</f>
        <v>0</v>
      </c>
      <c r="E50" s="19">
        <f t="shared" ref="E50:G50" si="2">E13+E17+E23+E40</f>
        <v>0</v>
      </c>
      <c r="F50" s="19">
        <f t="shared" si="2"/>
        <v>47484.02</v>
      </c>
      <c r="G50" s="19">
        <f t="shared" si="2"/>
        <v>22206.440000000002</v>
      </c>
      <c r="H50" s="15"/>
    </row>
    <row r="51" spans="2:8" x14ac:dyDescent="0.25">
      <c r="D51" s="1"/>
      <c r="E51" s="1"/>
      <c r="F51" s="15"/>
      <c r="G51" s="15"/>
    </row>
    <row r="52" spans="2:8" x14ac:dyDescent="0.25">
      <c r="C52" s="4" t="s">
        <v>57</v>
      </c>
      <c r="D52" s="19">
        <f>D22+D39</f>
        <v>41720.61</v>
      </c>
      <c r="E52" s="19">
        <f t="shared" ref="E52:G52" si="3">E22+E39</f>
        <v>194.68</v>
      </c>
      <c r="F52" s="19">
        <f t="shared" si="3"/>
        <v>11717</v>
      </c>
      <c r="G52" s="19">
        <f t="shared" si="3"/>
        <v>171</v>
      </c>
    </row>
    <row r="53" spans="2:8" x14ac:dyDescent="0.25">
      <c r="C53" s="4" t="s">
        <v>55</v>
      </c>
      <c r="D53" s="19">
        <f>D23+D40</f>
        <v>0</v>
      </c>
      <c r="E53" s="19">
        <f t="shared" ref="E53:G53" si="4">E23+E40</f>
        <v>0</v>
      </c>
      <c r="F53" s="19">
        <f t="shared" si="4"/>
        <v>34910.019999999997</v>
      </c>
      <c r="G53" s="19">
        <f t="shared" si="4"/>
        <v>22206.440000000002</v>
      </c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საგანგებო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view="pageBreakPreview" zoomScale="120" zoomScaleNormal="100" zoomScaleSheetLayoutView="120" workbookViewId="0">
      <selection activeCell="F25" sqref="F25"/>
    </sheetView>
  </sheetViews>
  <sheetFormatPr defaultRowHeight="15" x14ac:dyDescent="0.25"/>
  <cols>
    <col min="2" max="2" width="33.42578125" bestFit="1" customWidth="1"/>
    <col min="3" max="4" width="16.140625" customWidth="1"/>
  </cols>
  <sheetData>
    <row r="1" spans="2:4" x14ac:dyDescent="0.25">
      <c r="B1" s="28" t="s">
        <v>61</v>
      </c>
      <c r="C1" s="28"/>
      <c r="D1" s="28"/>
    </row>
    <row r="3" spans="2:4" ht="15.75" x14ac:dyDescent="0.25">
      <c r="B3" s="25"/>
      <c r="C3" s="26" t="s">
        <v>21</v>
      </c>
      <c r="D3" s="26" t="s">
        <v>60</v>
      </c>
    </row>
    <row r="4" spans="2:4" ht="15.75" x14ac:dyDescent="0.25">
      <c r="B4" s="25" t="s">
        <v>19</v>
      </c>
      <c r="C4" s="27">
        <v>1448.52</v>
      </c>
      <c r="D4" s="27">
        <v>30</v>
      </c>
    </row>
    <row r="5" spans="2:4" ht="15.75" x14ac:dyDescent="0.25">
      <c r="B5" s="25" t="s">
        <v>20</v>
      </c>
      <c r="C5" s="27">
        <v>16200.09</v>
      </c>
      <c r="D5" s="27">
        <v>7938.86</v>
      </c>
    </row>
    <row r="6" spans="2:4" ht="15.75" x14ac:dyDescent="0.25">
      <c r="B6" s="26" t="s">
        <v>59</v>
      </c>
      <c r="C6" s="27">
        <f>C4+C5</f>
        <v>17648.61</v>
      </c>
      <c r="D6" s="27">
        <f>D4+D5</f>
        <v>7968.86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მივლინება 2017-2018</vt:lpstr>
      <vt:lpstr>აპარატი</vt:lpstr>
      <vt:lpstr>რეგულირება</vt:lpstr>
      <vt:lpstr>საყვარელიძე</vt:lpstr>
      <vt:lpstr>სოც. სააგენტო</vt:lpstr>
      <vt:lpstr>ტრეფიკინგი</vt:lpstr>
      <vt:lpstr>საგანგებო სიტ.</vt:lpstr>
      <vt:lpstr>პირადი</vt:lpstr>
      <vt:lpstr>აპარატი!Print_Area</vt:lpstr>
      <vt:lpstr>'მივლინება 2017-2018'!Print_Area</vt:lpstr>
      <vt:lpstr>პირადი!Print_Area</vt:lpstr>
      <vt:lpstr>რეგულირება!Print_Area</vt:lpstr>
      <vt:lpstr>'საგანგებო სიტ.'!Print_Area</vt:lpstr>
      <vt:lpstr>საყვარელიძე!Print_Area</vt:lpstr>
      <vt:lpstr>'სოც. სააგენტო'!Print_Area</vt:lpstr>
      <vt:lpstr>ტრეფიკინგი!Print_Area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2019-08-08T14:07:34Z</dcterms:modified>
</cp:coreProperties>
</file>